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柔道部\協会\WEB\R6\"/>
    </mc:Choice>
  </mc:AlternateContent>
  <bookViews>
    <workbookView xWindow="0" yWindow="0" windowWidth="19200" windowHeight="11400"/>
  </bookViews>
  <sheets>
    <sheet name="申込書" sheetId="6" r:id="rId1"/>
    <sheet name="経理表" sheetId="3" r:id="rId2"/>
    <sheet name="地区選出審判員" sheetId="7" r:id="rId3"/>
    <sheet name="項目" sheetId="4" r:id="rId4"/>
  </sheets>
  <definedNames>
    <definedName name="_xlnm.Print_Area" localSheetId="0">申込書!$A$1:$V$46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7" l="1"/>
  <c r="K7" i="7"/>
  <c r="K8" i="7"/>
  <c r="K9" i="7"/>
  <c r="K5" i="7"/>
  <c r="K10" i="7"/>
  <c r="L1" i="3"/>
  <c r="I2" i="7" s="1"/>
  <c r="F1" i="3"/>
  <c r="F2" i="7" s="1"/>
  <c r="D1" i="3"/>
  <c r="D2" i="7" s="1"/>
  <c r="B1" i="3"/>
  <c r="B2" i="7" s="1"/>
  <c r="E38" i="3"/>
  <c r="M38" i="3"/>
  <c r="B38" i="3"/>
  <c r="C38" i="3"/>
  <c r="F38" i="3" s="1"/>
  <c r="N38" i="3" s="1"/>
  <c r="D38" i="3"/>
  <c r="G38" i="3" s="1"/>
  <c r="J38" i="3"/>
  <c r="B39" i="3"/>
  <c r="C39" i="3"/>
  <c r="K39" i="3" s="1"/>
  <c r="D39" i="3"/>
  <c r="G39" i="3" s="1"/>
  <c r="E39" i="3"/>
  <c r="J39" i="3" s="1"/>
  <c r="E49" i="3"/>
  <c r="D49" i="3"/>
  <c r="C49" i="3"/>
  <c r="K49" i="3" s="1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J43" i="3" s="1"/>
  <c r="N43" i="3" s="1"/>
  <c r="D43" i="3"/>
  <c r="C43" i="3"/>
  <c r="E42" i="3"/>
  <c r="D42" i="3"/>
  <c r="C42" i="3"/>
  <c r="E41" i="3"/>
  <c r="D41" i="3"/>
  <c r="C41" i="3"/>
  <c r="E40" i="3"/>
  <c r="D40" i="3"/>
  <c r="C40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J33" i="3" s="1"/>
  <c r="N33" i="3" s="1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J25" i="3" s="1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J17" i="3" s="1"/>
  <c r="N17" i="3" s="1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J9" i="3" s="1"/>
  <c r="D9" i="3"/>
  <c r="C9" i="3"/>
  <c r="E8" i="3"/>
  <c r="J8" i="3" s="1"/>
  <c r="D8" i="3"/>
  <c r="C8" i="3"/>
  <c r="E7" i="3"/>
  <c r="M7" i="3" s="1"/>
  <c r="D7" i="3"/>
  <c r="G7" i="3" s="1"/>
  <c r="C7" i="3"/>
  <c r="E6" i="3"/>
  <c r="J6" i="3" s="1"/>
  <c r="D6" i="3"/>
  <c r="C6" i="3"/>
  <c r="L6" i="3" s="1"/>
  <c r="B49" i="3"/>
  <c r="B48" i="3"/>
  <c r="B47" i="3"/>
  <c r="B46" i="3"/>
  <c r="B45" i="3"/>
  <c r="B44" i="3"/>
  <c r="B43" i="3"/>
  <c r="B42" i="3"/>
  <c r="B41" i="3"/>
  <c r="B40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I39" i="3"/>
  <c r="I38" i="3"/>
  <c r="M39" i="3"/>
  <c r="L38" i="3"/>
  <c r="H38" i="3"/>
  <c r="K38" i="3"/>
  <c r="M49" i="3"/>
  <c r="M48" i="3"/>
  <c r="M47" i="3"/>
  <c r="M46" i="3"/>
  <c r="M45" i="3"/>
  <c r="M44" i="3"/>
  <c r="M43" i="3"/>
  <c r="M42" i="3"/>
  <c r="M41" i="3"/>
  <c r="M40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J49" i="3"/>
  <c r="J48" i="3"/>
  <c r="J47" i="3"/>
  <c r="J46" i="3"/>
  <c r="J45" i="3"/>
  <c r="J44" i="3"/>
  <c r="J42" i="3"/>
  <c r="J41" i="3"/>
  <c r="J40" i="3"/>
  <c r="J37" i="3"/>
  <c r="J36" i="3"/>
  <c r="J35" i="3"/>
  <c r="J34" i="3"/>
  <c r="J32" i="3"/>
  <c r="J31" i="3"/>
  <c r="J30" i="3"/>
  <c r="J29" i="3"/>
  <c r="J28" i="3"/>
  <c r="J27" i="3"/>
  <c r="J26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L49" i="3"/>
  <c r="H49" i="3"/>
  <c r="G49" i="3"/>
  <c r="F49" i="3"/>
  <c r="L48" i="3"/>
  <c r="K48" i="3"/>
  <c r="I48" i="3"/>
  <c r="H48" i="3"/>
  <c r="G48" i="3"/>
  <c r="F48" i="3"/>
  <c r="L47" i="3"/>
  <c r="K47" i="3"/>
  <c r="I47" i="3"/>
  <c r="H47" i="3"/>
  <c r="G47" i="3"/>
  <c r="F47" i="3"/>
  <c r="L46" i="3"/>
  <c r="K46" i="3"/>
  <c r="I46" i="3"/>
  <c r="H46" i="3"/>
  <c r="G46" i="3"/>
  <c r="F46" i="3"/>
  <c r="L45" i="3"/>
  <c r="K45" i="3"/>
  <c r="I45" i="3"/>
  <c r="H45" i="3"/>
  <c r="G45" i="3"/>
  <c r="F45" i="3"/>
  <c r="L44" i="3"/>
  <c r="K44" i="3"/>
  <c r="I44" i="3"/>
  <c r="H44" i="3"/>
  <c r="G44" i="3"/>
  <c r="F44" i="3"/>
  <c r="L43" i="3"/>
  <c r="K43" i="3"/>
  <c r="I43" i="3"/>
  <c r="H43" i="3"/>
  <c r="G43" i="3"/>
  <c r="F43" i="3"/>
  <c r="L42" i="3"/>
  <c r="K42" i="3"/>
  <c r="I42" i="3"/>
  <c r="H42" i="3"/>
  <c r="G42" i="3"/>
  <c r="F42" i="3"/>
  <c r="L41" i="3"/>
  <c r="K41" i="3"/>
  <c r="I41" i="3"/>
  <c r="H41" i="3"/>
  <c r="G41" i="3"/>
  <c r="F41" i="3"/>
  <c r="L40" i="3"/>
  <c r="K40" i="3"/>
  <c r="I40" i="3"/>
  <c r="H40" i="3"/>
  <c r="G40" i="3"/>
  <c r="F40" i="3"/>
  <c r="L37" i="3"/>
  <c r="K37" i="3"/>
  <c r="I37" i="3"/>
  <c r="H37" i="3"/>
  <c r="G37" i="3"/>
  <c r="F37" i="3"/>
  <c r="L36" i="3"/>
  <c r="K36" i="3"/>
  <c r="I36" i="3"/>
  <c r="H36" i="3"/>
  <c r="G36" i="3"/>
  <c r="F36" i="3"/>
  <c r="L35" i="3"/>
  <c r="K35" i="3"/>
  <c r="I35" i="3"/>
  <c r="H35" i="3"/>
  <c r="G35" i="3"/>
  <c r="F35" i="3"/>
  <c r="L34" i="3"/>
  <c r="K34" i="3"/>
  <c r="I34" i="3"/>
  <c r="H34" i="3"/>
  <c r="G34" i="3"/>
  <c r="F34" i="3"/>
  <c r="L33" i="3"/>
  <c r="K33" i="3"/>
  <c r="I33" i="3"/>
  <c r="H33" i="3"/>
  <c r="G33" i="3"/>
  <c r="F33" i="3"/>
  <c r="L32" i="3"/>
  <c r="K32" i="3"/>
  <c r="I32" i="3"/>
  <c r="H32" i="3"/>
  <c r="G32" i="3"/>
  <c r="F32" i="3"/>
  <c r="L31" i="3"/>
  <c r="K31" i="3"/>
  <c r="I31" i="3"/>
  <c r="H31" i="3"/>
  <c r="G31" i="3"/>
  <c r="F31" i="3"/>
  <c r="L30" i="3"/>
  <c r="K30" i="3"/>
  <c r="I30" i="3"/>
  <c r="H30" i="3"/>
  <c r="G30" i="3"/>
  <c r="F30" i="3"/>
  <c r="L29" i="3"/>
  <c r="K29" i="3"/>
  <c r="I29" i="3"/>
  <c r="H29" i="3"/>
  <c r="N29" i="3" s="1"/>
  <c r="G29" i="3"/>
  <c r="F29" i="3"/>
  <c r="L28" i="3"/>
  <c r="K28" i="3"/>
  <c r="N28" i="3" s="1"/>
  <c r="I28" i="3"/>
  <c r="H28" i="3"/>
  <c r="G28" i="3"/>
  <c r="F28" i="3"/>
  <c r="L27" i="3"/>
  <c r="K27" i="3"/>
  <c r="I27" i="3"/>
  <c r="H27" i="3"/>
  <c r="G27" i="3"/>
  <c r="F27" i="3"/>
  <c r="N27" i="3" s="1"/>
  <c r="L26" i="3"/>
  <c r="K26" i="3"/>
  <c r="I26" i="3"/>
  <c r="H26" i="3"/>
  <c r="N26" i="3" s="1"/>
  <c r="G26" i="3"/>
  <c r="F26" i="3"/>
  <c r="L25" i="3"/>
  <c r="K25" i="3"/>
  <c r="I25" i="3"/>
  <c r="H25" i="3"/>
  <c r="G25" i="3"/>
  <c r="F25" i="3"/>
  <c r="N25" i="3" s="1"/>
  <c r="L24" i="3"/>
  <c r="K24" i="3"/>
  <c r="I24" i="3"/>
  <c r="H24" i="3"/>
  <c r="G24" i="3"/>
  <c r="F24" i="3"/>
  <c r="N24" i="3" s="1"/>
  <c r="L23" i="3"/>
  <c r="K23" i="3"/>
  <c r="N23" i="3" s="1"/>
  <c r="I23" i="3"/>
  <c r="H23" i="3"/>
  <c r="G23" i="3"/>
  <c r="F23" i="3"/>
  <c r="L22" i="3"/>
  <c r="K22" i="3"/>
  <c r="I22" i="3"/>
  <c r="H22" i="3"/>
  <c r="N22" i="3" s="1"/>
  <c r="G22" i="3"/>
  <c r="F22" i="3"/>
  <c r="L21" i="3"/>
  <c r="K21" i="3"/>
  <c r="I21" i="3"/>
  <c r="H21" i="3"/>
  <c r="G21" i="3"/>
  <c r="F21" i="3"/>
  <c r="N21" i="3" s="1"/>
  <c r="L20" i="3"/>
  <c r="K20" i="3"/>
  <c r="I20" i="3"/>
  <c r="H20" i="3"/>
  <c r="G20" i="3"/>
  <c r="F20" i="3"/>
  <c r="N20" i="3" s="1"/>
  <c r="L19" i="3"/>
  <c r="K19" i="3"/>
  <c r="N19" i="3" s="1"/>
  <c r="I19" i="3"/>
  <c r="H19" i="3"/>
  <c r="G19" i="3"/>
  <c r="F19" i="3"/>
  <c r="L18" i="3"/>
  <c r="K18" i="3"/>
  <c r="I18" i="3"/>
  <c r="H18" i="3"/>
  <c r="G18" i="3"/>
  <c r="F18" i="3"/>
  <c r="N18" i="3" s="1"/>
  <c r="L17" i="3"/>
  <c r="K17" i="3"/>
  <c r="I17" i="3"/>
  <c r="H17" i="3"/>
  <c r="G17" i="3"/>
  <c r="F17" i="3"/>
  <c r="L16" i="3"/>
  <c r="K16" i="3"/>
  <c r="I16" i="3"/>
  <c r="H16" i="3"/>
  <c r="G16" i="3"/>
  <c r="F16" i="3"/>
  <c r="L15" i="3"/>
  <c r="K15" i="3"/>
  <c r="N15" i="3" s="1"/>
  <c r="I15" i="3"/>
  <c r="H15" i="3"/>
  <c r="G15" i="3"/>
  <c r="F15" i="3"/>
  <c r="L14" i="3"/>
  <c r="K14" i="3"/>
  <c r="I14" i="3"/>
  <c r="H14" i="3"/>
  <c r="N14" i="3" s="1"/>
  <c r="G14" i="3"/>
  <c r="F14" i="3"/>
  <c r="L13" i="3"/>
  <c r="K13" i="3"/>
  <c r="I13" i="3"/>
  <c r="H13" i="3"/>
  <c r="G13" i="3"/>
  <c r="F13" i="3"/>
  <c r="N13" i="3" s="1"/>
  <c r="L12" i="3"/>
  <c r="K12" i="3"/>
  <c r="I12" i="3"/>
  <c r="H12" i="3"/>
  <c r="G12" i="3"/>
  <c r="F12" i="3"/>
  <c r="N12" i="3" s="1"/>
  <c r="L11" i="3"/>
  <c r="K11" i="3"/>
  <c r="I11" i="3"/>
  <c r="H11" i="3"/>
  <c r="G11" i="3"/>
  <c r="F11" i="3"/>
  <c r="N11" i="3" s="1"/>
  <c r="L10" i="3"/>
  <c r="K10" i="3"/>
  <c r="I10" i="3"/>
  <c r="H10" i="3"/>
  <c r="N10" i="3" s="1"/>
  <c r="G10" i="3"/>
  <c r="F10" i="3"/>
  <c r="L9" i="3"/>
  <c r="K9" i="3"/>
  <c r="I9" i="3"/>
  <c r="H9" i="3"/>
  <c r="G9" i="3"/>
  <c r="F9" i="3"/>
  <c r="N9" i="3" s="1"/>
  <c r="L8" i="3"/>
  <c r="K8" i="3"/>
  <c r="I8" i="3"/>
  <c r="H8" i="3"/>
  <c r="G8" i="3"/>
  <c r="F8" i="3"/>
  <c r="L7" i="3"/>
  <c r="K7" i="3"/>
  <c r="I7" i="3"/>
  <c r="H7" i="3"/>
  <c r="F7" i="3"/>
  <c r="G6" i="3"/>
  <c r="N16" i="3"/>
  <c r="N30" i="3"/>
  <c r="N32" i="3"/>
  <c r="N34" i="3"/>
  <c r="N36" i="3"/>
  <c r="N37" i="3"/>
  <c r="N40" i="3"/>
  <c r="N44" i="3"/>
  <c r="N48" i="3"/>
  <c r="N47" i="3"/>
  <c r="N41" i="3"/>
  <c r="N45" i="3"/>
  <c r="N31" i="3"/>
  <c r="N35" i="3"/>
  <c r="N42" i="3"/>
  <c r="N46" i="3"/>
  <c r="N8" i="3" l="1"/>
  <c r="J7" i="3"/>
  <c r="N7" i="3" s="1"/>
  <c r="M6" i="3"/>
  <c r="M5" i="3" s="1"/>
  <c r="I6" i="3"/>
  <c r="G5" i="3"/>
  <c r="K6" i="3"/>
  <c r="K5" i="3" s="1"/>
  <c r="H39" i="3"/>
  <c r="I49" i="3"/>
  <c r="N49" i="3" s="1"/>
  <c r="F39" i="3"/>
  <c r="N39" i="3" s="1"/>
  <c r="L39" i="3"/>
  <c r="L5" i="3" s="1"/>
  <c r="F6" i="3"/>
  <c r="H6" i="3"/>
  <c r="H5" i="3" s="1"/>
  <c r="J5" i="3" l="1"/>
  <c r="L3" i="3"/>
  <c r="I5" i="3"/>
  <c r="F5" i="3"/>
  <c r="N6" i="3"/>
  <c r="G3" i="3" l="1"/>
  <c r="N4" i="3"/>
</calcChain>
</file>

<file path=xl/sharedStrings.xml><?xml version="1.0" encoding="utf-8"?>
<sst xmlns="http://schemas.openxmlformats.org/spreadsheetml/2006/main" count="132" uniqueCount="100">
  <si>
    <t>試合</t>
    <rPh sb="0" eb="2">
      <t>シアイ</t>
    </rPh>
    <phoneticPr fontId="1"/>
  </si>
  <si>
    <t>地区</t>
    <rPh sb="0" eb="2">
      <t>チク</t>
    </rPh>
    <phoneticPr fontId="1"/>
  </si>
  <si>
    <t>審議</t>
    <rPh sb="0" eb="2">
      <t>シンギ</t>
    </rPh>
    <phoneticPr fontId="1"/>
  </si>
  <si>
    <t>保険</t>
    <rPh sb="0" eb="2">
      <t>ホケン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</si>
  <si>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</si>
  <si>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</si>
  <si>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受講済</t>
    <rPh sb="0" eb="2">
      <t>ジュコウ</t>
    </rPh>
    <rPh sb="2" eb="3">
      <t>スミ</t>
    </rPh>
    <phoneticPr fontId="1"/>
  </si>
  <si>
    <t>氏名</t>
    <rPh sb="0" eb="2">
      <t>シメイ</t>
    </rPh>
    <phoneticPr fontId="1"/>
  </si>
  <si>
    <t>講習会</t>
    <rPh sb="0" eb="3">
      <t>コウシュウカイ</t>
    </rPh>
    <phoneticPr fontId="1"/>
  </si>
  <si>
    <t>初段初回</t>
    <rPh sb="0" eb="2">
      <t>ショダン</t>
    </rPh>
    <rPh sb="2" eb="4">
      <t>ショカイ</t>
    </rPh>
    <phoneticPr fontId="1"/>
  </si>
  <si>
    <t>受講料</t>
    <rPh sb="0" eb="3">
      <t>ジュコウリョウ</t>
    </rPh>
    <phoneticPr fontId="1"/>
  </si>
  <si>
    <t>形</t>
    <rPh sb="0" eb="1">
      <t>カタチ</t>
    </rPh>
    <phoneticPr fontId="1"/>
  </si>
  <si>
    <t>入門</t>
    <rPh sb="0" eb="2">
      <t>ニュウモン</t>
    </rPh>
    <phoneticPr fontId="1"/>
  </si>
  <si>
    <t>１級</t>
    <rPh sb="1" eb="2">
      <t>キュウ</t>
    </rPh>
    <phoneticPr fontId="1"/>
  </si>
  <si>
    <t>県会計</t>
    <rPh sb="0" eb="1">
      <t>ケン</t>
    </rPh>
    <rPh sb="1" eb="3">
      <t>カイケイ</t>
    </rPh>
    <phoneticPr fontId="1"/>
  </si>
  <si>
    <t>計</t>
    <rPh sb="0" eb="1">
      <t>ケイ</t>
    </rPh>
    <phoneticPr fontId="1"/>
  </si>
  <si>
    <t>試合・形</t>
    <rPh sb="0" eb="2">
      <t>シアイ</t>
    </rPh>
    <rPh sb="3" eb="4">
      <t>カタチ</t>
    </rPh>
    <phoneticPr fontId="1"/>
  </si>
  <si>
    <t>県合計</t>
    <rPh sb="0" eb="1">
      <t>ケン</t>
    </rPh>
    <rPh sb="1" eb="3">
      <t>ゴウケイ</t>
    </rPh>
    <phoneticPr fontId="1"/>
  </si>
  <si>
    <t>地区合計</t>
    <rPh sb="0" eb="2">
      <t>チク</t>
    </rPh>
    <rPh sb="2" eb="4">
      <t>ゴウケイ</t>
    </rPh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</si>
  <si>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</si>
  <si>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</si>
  <si>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</si>
  <si>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初弐段審査　三重県柔道協会　会計　宛</t>
    <rPh sb="0" eb="5">
      <t>ショニダンシンサ</t>
    </rPh>
    <rPh sb="6" eb="13">
      <t>ミエケンジュウドウキョウカイ</t>
    </rPh>
    <rPh sb="14" eb="16">
      <t>カイケイ</t>
    </rPh>
    <rPh sb="17" eb="18">
      <t>アテ</t>
    </rPh>
    <phoneticPr fontId="1"/>
  </si>
  <si>
    <t>桑名</t>
    <rPh sb="0" eb="2">
      <t>クワナ</t>
    </rPh>
    <phoneticPr fontId="1"/>
  </si>
  <si>
    <t>四日市</t>
    <rPh sb="0" eb="3">
      <t>ヨッカイチ</t>
    </rPh>
    <phoneticPr fontId="1"/>
  </si>
  <si>
    <t>鈴鹿</t>
    <rPh sb="0" eb="2">
      <t>スズカ</t>
    </rPh>
    <phoneticPr fontId="1"/>
  </si>
  <si>
    <t>伊賀</t>
    <rPh sb="0" eb="2">
      <t>イガ</t>
    </rPh>
    <phoneticPr fontId="1"/>
  </si>
  <si>
    <t>津</t>
    <rPh sb="0" eb="1">
      <t>ツ</t>
    </rPh>
    <phoneticPr fontId="1"/>
  </si>
  <si>
    <t>松阪</t>
    <rPh sb="0" eb="2">
      <t>マツサカ</t>
    </rPh>
    <phoneticPr fontId="1"/>
  </si>
  <si>
    <t>伊勢</t>
    <rPh sb="0" eb="2">
      <t>イセ</t>
    </rPh>
    <phoneticPr fontId="1"/>
  </si>
  <si>
    <t>牟婁</t>
    <rPh sb="0" eb="2">
      <t>ムロ</t>
    </rPh>
    <phoneticPr fontId="1"/>
  </si>
  <si>
    <t>今　回
受審回数</t>
    <rPh sb="0" eb="1">
      <t>イマ</t>
    </rPh>
    <rPh sb="2" eb="3">
      <t>カイ</t>
    </rPh>
    <rPh sb="4" eb="6">
      <t>ジュシン</t>
    </rPh>
    <rPh sb="6" eb="8">
      <t>カイスウ</t>
    </rPh>
    <phoneticPr fontId="1"/>
  </si>
  <si>
    <t>初段2回</t>
    <rPh sb="0" eb="2">
      <t>ショダン</t>
    </rPh>
    <rPh sb="3" eb="4">
      <t>カイ</t>
    </rPh>
    <phoneticPr fontId="1"/>
  </si>
  <si>
    <t>初段3回</t>
    <rPh sb="0" eb="2">
      <t>ショダン</t>
    </rPh>
    <rPh sb="3" eb="4">
      <t>カイ</t>
    </rPh>
    <phoneticPr fontId="1"/>
  </si>
  <si>
    <t>初段4回</t>
    <rPh sb="0" eb="2">
      <t>ショダン</t>
    </rPh>
    <rPh sb="3" eb="4">
      <t>カイ</t>
    </rPh>
    <phoneticPr fontId="1"/>
  </si>
  <si>
    <t>初段5回</t>
    <rPh sb="0" eb="2">
      <t>ショダン</t>
    </rPh>
    <rPh sb="3" eb="4">
      <t>カイ</t>
    </rPh>
    <phoneticPr fontId="1"/>
  </si>
  <si>
    <t>弐段初回</t>
    <rPh sb="0" eb="2">
      <t>ニダン</t>
    </rPh>
    <rPh sb="2" eb="4">
      <t>ショカイ</t>
    </rPh>
    <phoneticPr fontId="1"/>
  </si>
  <si>
    <t>弐段2回</t>
    <rPh sb="0" eb="2">
      <t>ニダン</t>
    </rPh>
    <rPh sb="3" eb="4">
      <t>カイ</t>
    </rPh>
    <phoneticPr fontId="1"/>
  </si>
  <si>
    <t>弐段3回</t>
    <rPh sb="0" eb="2">
      <t>ニダン</t>
    </rPh>
    <rPh sb="3" eb="4">
      <t>カイ</t>
    </rPh>
    <phoneticPr fontId="1"/>
  </si>
  <si>
    <t>弐段4回</t>
    <rPh sb="0" eb="2">
      <t>ニダン</t>
    </rPh>
    <rPh sb="3" eb="4">
      <t>カイ</t>
    </rPh>
    <phoneticPr fontId="1"/>
  </si>
  <si>
    <t>弐段5回</t>
    <rPh sb="0" eb="2">
      <t>ニダン</t>
    </rPh>
    <rPh sb="3" eb="4">
      <t>カイ</t>
    </rPh>
    <phoneticPr fontId="1"/>
  </si>
  <si>
    <t>審査項目</t>
    <rPh sb="0" eb="4">
      <t>シンサコウモク</t>
    </rPh>
    <phoneticPr fontId="1"/>
  </si>
  <si>
    <t>⑤</t>
    <phoneticPr fontId="5"/>
  </si>
  <si>
    <t>地区</t>
    <rPh sb="0" eb="2">
      <t>チク</t>
    </rPh>
    <phoneticPr fontId="5"/>
  </si>
  <si>
    <t>所属</t>
    <rPh sb="0" eb="2">
      <t>ショゾク</t>
    </rPh>
    <phoneticPr fontId="5"/>
  </si>
  <si>
    <t>氏名</t>
    <rPh sb="0" eb="2">
      <t>シメイ</t>
    </rPh>
    <phoneticPr fontId="5"/>
  </si>
  <si>
    <t>フリガナ</t>
    <phoneticPr fontId="5"/>
  </si>
  <si>
    <t>性別</t>
    <rPh sb="0" eb="2">
      <t>セイベツ</t>
    </rPh>
    <phoneticPr fontId="5"/>
  </si>
  <si>
    <t>生年月日</t>
    <rPh sb="0" eb="4">
      <t>セイネンガッピ</t>
    </rPh>
    <phoneticPr fontId="5"/>
  </si>
  <si>
    <t>年齢</t>
    <rPh sb="0" eb="2">
      <t>ネンレイ</t>
    </rPh>
    <phoneticPr fontId="5"/>
  </si>
  <si>
    <t>全柔連ID</t>
    <rPh sb="0" eb="3">
      <t>ゼンジュウレン</t>
    </rPh>
    <phoneticPr fontId="5"/>
  </si>
  <si>
    <t>※</t>
    <phoneticPr fontId="5"/>
  </si>
  <si>
    <t>本籍</t>
    <rPh sb="0" eb="2">
      <t>ホンセキ</t>
    </rPh>
    <phoneticPr fontId="5"/>
  </si>
  <si>
    <t>昇段県</t>
    <rPh sb="0" eb="3">
      <t>ショウダンケン</t>
    </rPh>
    <phoneticPr fontId="5"/>
  </si>
  <si>
    <t>審査項目</t>
    <rPh sb="0" eb="4">
      <t>シンサコウモク</t>
    </rPh>
    <phoneticPr fontId="5"/>
  </si>
  <si>
    <t>形講習</t>
    <rPh sb="0" eb="1">
      <t>カタ</t>
    </rPh>
    <rPh sb="1" eb="3">
      <t>コウシュウ</t>
    </rPh>
    <phoneticPr fontId="1"/>
  </si>
  <si>
    <t>形講習</t>
    <rPh sb="0" eb="1">
      <t>カタ</t>
    </rPh>
    <rPh sb="1" eb="3">
      <t>コウシュウ</t>
    </rPh>
    <phoneticPr fontId="5"/>
  </si>
  <si>
    <t>今回受審回数</t>
    <rPh sb="0" eb="6">
      <t>コンカイジュシンカイスウ</t>
    </rPh>
    <phoneticPr fontId="5"/>
  </si>
  <si>
    <t>得点</t>
    <rPh sb="0" eb="2">
      <t>トクテン</t>
    </rPh>
    <phoneticPr fontId="5"/>
  </si>
  <si>
    <t>所属代表者</t>
    <rPh sb="0" eb="2">
      <t>ショゾク</t>
    </rPh>
    <rPh sb="2" eb="4">
      <t>ダイヒョウ</t>
    </rPh>
    <rPh sb="4" eb="5">
      <t>シャ</t>
    </rPh>
    <phoneticPr fontId="5"/>
  </si>
  <si>
    <t>参加</t>
    <rPh sb="0" eb="2">
      <t>サンカ</t>
    </rPh>
    <phoneticPr fontId="5"/>
  </si>
  <si>
    <t>講道館番号</t>
    <rPh sb="0" eb="5">
      <t>コウドウカンバンゴウ</t>
    </rPh>
    <phoneticPr fontId="5"/>
  </si>
  <si>
    <t>現段昇段年月日</t>
    <rPh sb="0" eb="7">
      <t>ゲンダンショウダンネンガッピ</t>
    </rPh>
    <phoneticPr fontId="5"/>
  </si>
  <si>
    <t>連絡先</t>
    <rPh sb="0" eb="3">
      <t>レンラクサキ</t>
    </rPh>
    <phoneticPr fontId="5"/>
  </si>
  <si>
    <t>例</t>
    <rPh sb="0" eb="1">
      <t>レイ</t>
    </rPh>
    <phoneticPr fontId="5"/>
  </si>
  <si>
    <t>弐</t>
    <rPh sb="0" eb="1">
      <t>ニ</t>
    </rPh>
    <phoneticPr fontId="5"/>
  </si>
  <si>
    <t>津</t>
    <rPh sb="0" eb="1">
      <t>ツ</t>
    </rPh>
    <phoneticPr fontId="5"/>
  </si>
  <si>
    <t>三重県柔道協会</t>
    <rPh sb="0" eb="7">
      <t>ミエケンジュウドウキョウカイ</t>
    </rPh>
    <phoneticPr fontId="5"/>
  </si>
  <si>
    <t>柔道　太郎</t>
    <rPh sb="0" eb="2">
      <t>ジュウドウ</t>
    </rPh>
    <rPh sb="3" eb="5">
      <t>タロウ</t>
    </rPh>
    <phoneticPr fontId="5"/>
  </si>
  <si>
    <t>ジュウドウ　タロウ</t>
    <phoneticPr fontId="5"/>
  </si>
  <si>
    <t>男</t>
    <rPh sb="0" eb="1">
      <t>オトコ</t>
    </rPh>
    <phoneticPr fontId="5"/>
  </si>
  <si>
    <t>三重県</t>
    <rPh sb="0" eb="2">
      <t>ミエ</t>
    </rPh>
    <rPh sb="2" eb="3">
      <t>ケン</t>
    </rPh>
    <phoneticPr fontId="5"/>
  </si>
  <si>
    <t>試合・形</t>
    <rPh sb="0" eb="2">
      <t>シアイ</t>
    </rPh>
    <rPh sb="3" eb="4">
      <t>カタ</t>
    </rPh>
    <phoneticPr fontId="5"/>
  </si>
  <si>
    <t>三重花子</t>
    <rPh sb="0" eb="2">
      <t>ミエ</t>
    </rPh>
    <rPh sb="2" eb="4">
      <t>ハナコ</t>
    </rPh>
    <phoneticPr fontId="5"/>
  </si>
  <si>
    <t>090-1234-5678</t>
    <phoneticPr fontId="5"/>
  </si>
  <si>
    <t>　</t>
    <phoneticPr fontId="5"/>
  </si>
  <si>
    <t>年</t>
    <rPh sb="0" eb="1">
      <t>ネン</t>
    </rPh>
    <phoneticPr fontId="1"/>
  </si>
  <si>
    <t>日　開催</t>
    <rPh sb="0" eb="1">
      <t>ニチ</t>
    </rPh>
    <rPh sb="2" eb="4">
      <t>カイサイ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</si>
  <si>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</si>
  <si>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</si>
  <si>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弁当</t>
    <rPh sb="0" eb="2">
      <t>ベントウ</t>
    </rPh>
    <phoneticPr fontId="1"/>
  </si>
  <si>
    <t>〇</t>
  </si>
  <si>
    <t>〇</t>
    <phoneticPr fontId="1"/>
  </si>
  <si>
    <t>×</t>
    <phoneticPr fontId="1"/>
  </si>
  <si>
    <t>個数</t>
    <rPh sb="0" eb="2">
      <t>コスウ</t>
    </rPh>
    <phoneticPr fontId="1"/>
  </si>
  <si>
    <t>地区選出審判員</t>
    <rPh sb="0" eb="2">
      <t>チク</t>
    </rPh>
    <phoneticPr fontId="1"/>
  </si>
  <si>
    <t>合　　　　　　　　計</t>
    <rPh sb="0" eb="1">
      <t>ゴウ</t>
    </rPh>
    <rPh sb="9" eb="10">
      <t>ケイ</t>
    </rPh>
    <phoneticPr fontId="1"/>
  </si>
  <si>
    <t>初弐段審査·形講習 申込書</t>
    <rPh sb="0" eb="1">
      <t>ショ</t>
    </rPh>
    <rPh sb="1" eb="2">
      <t>ニ</t>
    </rPh>
    <rPh sb="2" eb="3">
      <t>ダン</t>
    </rPh>
    <rPh sb="3" eb="5">
      <t>シンサ</t>
    </rPh>
    <rPh sb="6" eb="7">
      <t>カタ</t>
    </rPh>
    <rPh sb="7" eb="9">
      <t>コウシュウ</t>
    </rPh>
    <rPh sb="10" eb="13">
      <t>モウシコミショ</t>
    </rPh>
    <phoneticPr fontId="5"/>
  </si>
  <si>
    <r>
      <t>　</t>
    </r>
    <r>
      <rPr>
        <b/>
        <u/>
        <sz val="10"/>
        <color rgb="FF00B0F0"/>
        <rFont val="HG丸ｺﾞｼｯｸM-PRO"/>
        <family val="3"/>
        <charset val="128"/>
      </rPr>
      <t xml:space="preserve"> □ </t>
    </r>
    <r>
      <rPr>
        <b/>
        <u/>
        <sz val="10"/>
        <color theme="1"/>
        <rFont val="HG丸ｺﾞｼｯｸM-PRO"/>
        <family val="3"/>
        <charset val="128"/>
      </rPr>
      <t>太枠内に記入し、データとともに地区理事長に申込んでください</t>
    </r>
    <r>
      <rPr>
        <b/>
        <sz val="10"/>
        <color theme="1"/>
        <rFont val="HG丸ｺﾞｼｯｸM-PRO"/>
        <family val="3"/>
        <charset val="128"/>
      </rPr>
      <t>。</t>
    </r>
    <r>
      <rPr>
        <b/>
        <u val="double"/>
        <sz val="10"/>
        <color theme="1"/>
        <rFont val="HG丸ｺﾞｼｯｸM-PRO"/>
        <family val="3"/>
        <charset val="128"/>
      </rPr>
      <t>料金は経理表で確認してください</t>
    </r>
    <r>
      <rPr>
        <b/>
        <sz val="10"/>
        <color theme="1"/>
        <rFont val="HG丸ｺﾞｼｯｸM-PRO"/>
        <family val="3"/>
        <charset val="128"/>
      </rPr>
      <t>。
　</t>
    </r>
    <r>
      <rPr>
        <b/>
        <u/>
        <sz val="10"/>
        <color theme="1"/>
        <rFont val="HG丸ｺﾞｼｯｸM-PRO"/>
        <family val="3"/>
        <charset val="128"/>
      </rPr>
      <t>初段受審者は※枠の記入は必要ありません</t>
    </r>
    <r>
      <rPr>
        <b/>
        <sz val="10"/>
        <color theme="1"/>
        <rFont val="HG丸ｺﾞｼｯｸM-PRO"/>
        <family val="3"/>
        <charset val="128"/>
      </rPr>
      <t>。</t>
    </r>
    <rPh sb="4" eb="6">
      <t>フトワク</t>
    </rPh>
    <rPh sb="6" eb="7">
      <t>ウチ</t>
    </rPh>
    <rPh sb="8" eb="10">
      <t>キニュウ</t>
    </rPh>
    <rPh sb="19" eb="24">
      <t>チクリジチョウ</t>
    </rPh>
    <rPh sb="25" eb="27">
      <t>モウシコ</t>
    </rPh>
    <rPh sb="34" eb="36">
      <t>リョウキン</t>
    </rPh>
    <rPh sb="37" eb="40">
      <t>ケイリヒョウ</t>
    </rPh>
    <rPh sb="41" eb="43">
      <t>カクニン</t>
    </rPh>
    <phoneticPr fontId="1"/>
  </si>
  <si>
    <r>
      <t>　</t>
    </r>
    <r>
      <rPr>
        <b/>
        <u/>
        <sz val="10"/>
        <color rgb="FF00B0F0"/>
        <rFont val="HG丸ｺﾞｼｯｸM-PRO"/>
        <family val="3"/>
        <charset val="128"/>
      </rPr>
      <t>□</t>
    </r>
    <r>
      <rPr>
        <b/>
        <u/>
        <sz val="10"/>
        <color theme="1"/>
        <rFont val="HG丸ｺﾞｼｯｸM-PRO"/>
        <family val="3"/>
        <charset val="128"/>
      </rPr>
      <t xml:space="preserve"> 太枠内に記入してください</t>
    </r>
    <r>
      <rPr>
        <b/>
        <sz val="10"/>
        <color theme="1"/>
        <rFont val="HG丸ｺﾞｼｯｸM-PRO"/>
        <family val="3"/>
        <charset val="128"/>
      </rPr>
      <t>。</t>
    </r>
    <phoneticPr fontId="1"/>
  </si>
  <si>
    <r>
      <t>　</t>
    </r>
    <r>
      <rPr>
        <b/>
        <u/>
        <sz val="10"/>
        <color theme="1"/>
        <rFont val="HG丸ｺﾞｼｯｸM-PRO"/>
        <family val="3"/>
        <charset val="128"/>
      </rPr>
      <t>1日稼働の場合弁当〇でお願いします</t>
    </r>
    <r>
      <rPr>
        <b/>
        <sz val="10"/>
        <color theme="1"/>
        <rFont val="HG丸ｺﾞｼｯｸM-PRO"/>
        <family val="3"/>
        <charset val="128"/>
      </rPr>
      <t>。</t>
    </r>
    <rPh sb="2" eb="5">
      <t>ニチカドウ</t>
    </rPh>
    <rPh sb="6" eb="8">
      <t>バアイ</t>
    </rPh>
    <rPh sb="8" eb="10">
      <t>ベントウ</t>
    </rPh>
    <rPh sb="13" eb="14">
      <t>ネガ</t>
    </rPh>
    <phoneticPr fontId="1"/>
  </si>
  <si>
    <r>
      <t xml:space="preserve">体重
</t>
    </r>
    <r>
      <rPr>
        <b/>
        <sz val="9"/>
        <color theme="1"/>
        <rFont val="游ゴシック"/>
        <family val="3"/>
        <charset val="128"/>
        <scheme val="minor"/>
      </rPr>
      <t>（kg）</t>
    </r>
    <rPh sb="0" eb="2">
      <t>タイジュウ</t>
    </rPh>
    <phoneticPr fontId="5"/>
  </si>
  <si>
    <t>区分</t>
    <rPh sb="0" eb="2">
      <t>クブン</t>
    </rPh>
    <phoneticPr fontId="1"/>
  </si>
  <si>
    <t>一般</t>
    <rPh sb="0" eb="2">
      <t>イッパン</t>
    </rPh>
    <phoneticPr fontId="1"/>
  </si>
  <si>
    <t>区分は中学生以外一般でお願いします。</t>
    <rPh sb="0" eb="2">
      <t>クブン</t>
    </rPh>
    <rPh sb="3" eb="10">
      <t>チュウガクセイイガイイッパン</t>
    </rPh>
    <rPh sb="12" eb="13">
      <t>ネガ</t>
    </rPh>
    <phoneticPr fontId="1"/>
  </si>
  <si>
    <t>中学生</t>
    <rPh sb="0" eb="2">
      <t>チュウガク</t>
    </rPh>
    <rPh sb="2" eb="3">
      <t>セイ</t>
    </rPh>
    <phoneticPr fontId="1"/>
  </si>
  <si>
    <t>受審
段</t>
    <rPh sb="0" eb="2">
      <t>ジュシン</t>
    </rPh>
    <rPh sb="3" eb="4">
      <t>ダン</t>
    </rPh>
    <phoneticPr fontId="5"/>
  </si>
  <si>
    <t>受審段</t>
    <rPh sb="0" eb="3">
      <t>ジュシンダン</t>
    </rPh>
    <phoneticPr fontId="1"/>
  </si>
  <si>
    <t>初</t>
    <rPh sb="0" eb="1">
      <t>ショ</t>
    </rPh>
    <phoneticPr fontId="1"/>
  </si>
  <si>
    <t>弐</t>
    <rPh sb="0" eb="1">
      <t>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</si>
</sst>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"/>
  </numFmts>
  <fonts count="2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b/>
      <u/>
      <sz val="10"/>
      <color rgb="FF00B0F0"/>
      <name val="HG丸ｺﾞｼｯｸM-PRO"/>
      <family val="3"/>
      <charset val="128"/>
    </font>
    <font>
      <b/>
      <u/>
      <sz val="10"/>
      <color theme="1"/>
      <name val="HG丸ｺﾞｼｯｸM-PRO"/>
      <family val="3"/>
      <charset val="128"/>
    </font>
    <font>
      <b/>
      <u val="double"/>
      <sz val="10"/>
      <color theme="1"/>
      <name val="HG丸ｺﾞｼｯｸM-PRO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/>
      <diagonal/>
    </border>
    <border>
      <left style="thin">
        <color indexed="64"/>
      </left>
      <right style="medium">
        <color rgb="FF00B0F0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medium">
        <color rgb="FF00B0F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00B0F0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quotePrefix="1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34" xfId="0" applyBorder="1">
      <alignment vertical="center"/>
    </xf>
    <xf numFmtId="176" fontId="0" fillId="0" borderId="34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0" fontId="0" fillId="0" borderId="38" xfId="0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2" xfId="0" applyNumberFormat="1" applyBorder="1">
      <alignment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176" fontId="0" fillId="5" borderId="15" xfId="0" applyNumberFormat="1" applyFill="1" applyBorder="1">
      <alignment vertical="center"/>
    </xf>
    <xf numFmtId="176" fontId="0" fillId="5" borderId="16" xfId="0" applyNumberFormat="1" applyFill="1" applyBorder="1">
      <alignment vertical="center"/>
    </xf>
    <xf numFmtId="176" fontId="0" fillId="5" borderId="17" xfId="0" applyNumberFormat="1" applyFill="1" applyBorder="1">
      <alignment vertical="center"/>
    </xf>
    <xf numFmtId="176" fontId="0" fillId="5" borderId="21" xfId="0" applyNumberFormat="1" applyFill="1" applyBorder="1">
      <alignment vertical="center"/>
    </xf>
    <xf numFmtId="176" fontId="0" fillId="2" borderId="20" xfId="0" applyNumberFormat="1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43" xfId="0" applyFont="1" applyBorder="1">
      <alignment vertical="center"/>
    </xf>
    <xf numFmtId="0" fontId="0" fillId="0" borderId="45" xfId="0" applyBorder="1">
      <alignment vertical="center"/>
    </xf>
    <xf numFmtId="0" fontId="0" fillId="0" borderId="4" xfId="0" applyBorder="1">
      <alignment vertical="center"/>
    </xf>
    <xf numFmtId="0" fontId="0" fillId="0" borderId="46" xfId="0" applyBorder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7" fontId="0" fillId="0" borderId="30" xfId="0" applyNumberFormat="1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177" fontId="0" fillId="0" borderId="3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44" xfId="0" applyNumberFormat="1" applyBorder="1" applyAlignment="1" applyProtection="1">
      <alignment horizontal="center" vertical="center"/>
      <protection locked="0"/>
    </xf>
    <xf numFmtId="177" fontId="0" fillId="0" borderId="35" xfId="0" applyNumberFormat="1" applyBorder="1" applyAlignment="1" applyProtection="1">
      <alignment horizontal="center" vertical="center"/>
      <protection locked="0"/>
    </xf>
    <xf numFmtId="177" fontId="0" fillId="0" borderId="40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58" xfId="0" applyBorder="1">
      <alignment vertical="center"/>
    </xf>
    <xf numFmtId="177" fontId="17" fillId="0" borderId="61" xfId="0" applyNumberFormat="1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 shrinkToFit="1"/>
    </xf>
    <xf numFmtId="177" fontId="17" fillId="0" borderId="62" xfId="0" applyNumberFormat="1" applyFont="1" applyBorder="1" applyAlignment="1">
      <alignment horizontal="center" vertical="center"/>
    </xf>
    <xf numFmtId="0" fontId="14" fillId="0" borderId="63" xfId="0" applyFont="1" applyBorder="1" applyAlignment="1">
      <alignment horizontal="left" vertical="center" wrapText="1" shrinkToFit="1"/>
    </xf>
    <xf numFmtId="177" fontId="17" fillId="0" borderId="61" xfId="0" applyNumberFormat="1" applyFont="1" applyBorder="1">
      <alignment vertical="center"/>
    </xf>
    <xf numFmtId="0" fontId="14" fillId="0" borderId="63" xfId="0" applyFont="1" applyBorder="1" applyAlignment="1">
      <alignment horizontal="center" vertical="center" wrapText="1" shrinkToFit="1"/>
    </xf>
    <xf numFmtId="0" fontId="15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 wrapText="1" shrinkToFit="1"/>
    </xf>
    <xf numFmtId="0" fontId="15" fillId="0" borderId="62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 shrinkToFit="1"/>
    </xf>
    <xf numFmtId="49" fontId="6" fillId="0" borderId="65" xfId="0" applyNumberFormat="1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 shrinkToFit="1"/>
    </xf>
    <xf numFmtId="14" fontId="6" fillId="0" borderId="66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14" fontId="6" fillId="0" borderId="4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 shrinkToFit="1"/>
    </xf>
    <xf numFmtId="0" fontId="13" fillId="0" borderId="71" xfId="0" applyFont="1" applyBorder="1" applyAlignment="1">
      <alignment horizontal="center" vertical="center" shrinkToFit="1"/>
    </xf>
    <xf numFmtId="14" fontId="6" fillId="0" borderId="71" xfId="0" applyNumberFormat="1" applyFont="1" applyBorder="1" applyAlignment="1">
      <alignment horizontal="center" vertical="center"/>
    </xf>
    <xf numFmtId="0" fontId="17" fillId="0" borderId="64" xfId="0" applyFont="1" applyBorder="1">
      <alignment vertical="center"/>
    </xf>
    <xf numFmtId="0" fontId="17" fillId="0" borderId="67" xfId="0" applyFont="1" applyBorder="1" applyAlignment="1">
      <alignment horizontal="center" vertical="center"/>
    </xf>
    <xf numFmtId="0" fontId="17" fillId="0" borderId="68" xfId="0" applyFont="1" applyBorder="1">
      <alignment vertical="center"/>
    </xf>
    <xf numFmtId="0" fontId="17" fillId="0" borderId="69" xfId="0" applyFont="1" applyBorder="1" applyAlignment="1">
      <alignment horizontal="center" vertical="center"/>
    </xf>
    <xf numFmtId="0" fontId="17" fillId="0" borderId="70" xfId="0" applyFont="1" applyBorder="1">
      <alignment vertical="center"/>
    </xf>
    <xf numFmtId="0" fontId="17" fillId="0" borderId="72" xfId="0" applyFont="1" applyBorder="1" applyAlignment="1">
      <alignment horizontal="center" vertical="center"/>
    </xf>
    <xf numFmtId="0" fontId="0" fillId="6" borderId="51" xfId="0" applyFill="1" applyBorder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6" borderId="47" xfId="0" applyFont="1" applyFill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177" fontId="17" fillId="0" borderId="74" xfId="0" applyNumberFormat="1" applyFont="1" applyBorder="1" applyAlignment="1">
      <alignment horizontal="center" vertical="center"/>
    </xf>
    <xf numFmtId="177" fontId="17" fillId="0" borderId="50" xfId="0" applyNumberFormat="1" applyFont="1" applyBorder="1" applyAlignment="1">
      <alignment horizontal="center" vertical="center"/>
    </xf>
    <xf numFmtId="0" fontId="10" fillId="6" borderId="48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14" fontId="6" fillId="0" borderId="49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19" fillId="7" borderId="53" xfId="0" applyFont="1" applyFill="1" applyBorder="1">
      <alignment vertical="center"/>
    </xf>
    <xf numFmtId="0" fontId="0" fillId="7" borderId="58" xfId="0" applyFill="1" applyBorder="1">
      <alignment vertical="center"/>
    </xf>
    <xf numFmtId="0" fontId="0" fillId="7" borderId="57" xfId="0" applyFill="1" applyBorder="1">
      <alignment vertical="center"/>
    </xf>
    <xf numFmtId="0" fontId="19" fillId="7" borderId="60" xfId="0" applyFont="1" applyFill="1" applyBorder="1">
      <alignment vertical="center"/>
    </xf>
    <xf numFmtId="0" fontId="0" fillId="7" borderId="55" xfId="0" applyFill="1" applyBorder="1">
      <alignment vertical="center"/>
    </xf>
    <xf numFmtId="0" fontId="0" fillId="7" borderId="56" xfId="0" applyFill="1" applyBorder="1">
      <alignment vertical="center"/>
    </xf>
    <xf numFmtId="0" fontId="10" fillId="6" borderId="46" xfId="0" applyFont="1" applyFill="1" applyBorder="1" applyAlignment="1">
      <alignment horizontal="center" vertical="top" shrinkToFit="1"/>
    </xf>
    <xf numFmtId="0" fontId="10" fillId="6" borderId="46" xfId="0" applyFont="1" applyFill="1" applyBorder="1" applyAlignment="1">
      <alignment horizontal="center" vertical="center" shrinkToFit="1"/>
    </xf>
    <xf numFmtId="0" fontId="10" fillId="6" borderId="49" xfId="0" applyFont="1" applyFill="1" applyBorder="1" applyAlignment="1">
      <alignment horizontal="left" vertical="center"/>
    </xf>
    <xf numFmtId="0" fontId="10" fillId="6" borderId="49" xfId="0" applyFont="1" applyFill="1" applyBorder="1" applyAlignment="1">
      <alignment horizontal="left" vertical="center" wrapText="1" shrinkToFit="1"/>
    </xf>
    <xf numFmtId="0" fontId="6" fillId="0" borderId="48" xfId="0" applyFont="1" applyBorder="1" applyAlignment="1">
      <alignment horizontal="center" vertical="center" wrapText="1" shrinkToFit="1"/>
    </xf>
    <xf numFmtId="0" fontId="6" fillId="0" borderId="46" xfId="0" applyFont="1" applyBorder="1" applyAlignment="1">
      <alignment horizontal="center" vertical="center" wrapText="1" shrinkToFit="1"/>
    </xf>
    <xf numFmtId="0" fontId="0" fillId="0" borderId="77" xfId="0" applyBorder="1">
      <alignment vertical="center"/>
    </xf>
    <xf numFmtId="0" fontId="6" fillId="0" borderId="7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/>
    </xf>
    <xf numFmtId="0" fontId="6" fillId="0" borderId="67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14" fontId="6" fillId="0" borderId="49" xfId="0" applyNumberFormat="1" applyFont="1" applyBorder="1" applyAlignment="1">
      <alignment horizontal="center" vertical="center" shrinkToFit="1"/>
    </xf>
    <xf numFmtId="14" fontId="6" fillId="0" borderId="65" xfId="0" applyNumberFormat="1" applyFont="1" applyBorder="1" applyAlignment="1">
      <alignment horizontal="center" vertical="center" shrinkToFit="1"/>
    </xf>
    <xf numFmtId="14" fontId="6" fillId="0" borderId="48" xfId="0" applyNumberFormat="1" applyFont="1" applyBorder="1" applyAlignment="1">
      <alignment horizontal="center" vertical="center" shrinkToFit="1"/>
    </xf>
    <xf numFmtId="14" fontId="6" fillId="0" borderId="71" xfId="0" applyNumberFormat="1" applyFont="1" applyBorder="1" applyAlignment="1">
      <alignment horizontal="center" vertical="center" shrinkToFit="1"/>
    </xf>
    <xf numFmtId="0" fontId="6" fillId="0" borderId="65" xfId="0" quotePrefix="1" applyFont="1" applyBorder="1" applyAlignment="1">
      <alignment horizontal="center" vertical="center"/>
    </xf>
    <xf numFmtId="0" fontId="6" fillId="0" borderId="48" xfId="0" quotePrefix="1" applyFont="1" applyBorder="1" applyAlignment="1">
      <alignment horizontal="center" vertical="center"/>
    </xf>
    <xf numFmtId="0" fontId="10" fillId="6" borderId="48" xfId="0" applyFont="1" applyFill="1" applyBorder="1" applyAlignment="1">
      <alignment horizontal="center" vertical="center" shrinkToFit="1"/>
    </xf>
    <xf numFmtId="0" fontId="0" fillId="6" borderId="48" xfId="0" applyFill="1" applyBorder="1" applyAlignment="1">
      <alignment horizontal="center" vertical="center"/>
    </xf>
    <xf numFmtId="0" fontId="24" fillId="6" borderId="48" xfId="0" applyFont="1" applyFill="1" applyBorder="1" applyAlignment="1">
      <alignment horizontal="center" vertical="center" wrapText="1" shrinkToFit="1"/>
    </xf>
    <xf numFmtId="0" fontId="24" fillId="6" borderId="48" xfId="0" applyFont="1" applyFill="1" applyBorder="1" applyAlignment="1">
      <alignment horizontal="center" vertical="center" shrinkToFit="1"/>
    </xf>
    <xf numFmtId="0" fontId="10" fillId="6" borderId="49" xfId="0" applyFont="1" applyFill="1" applyBorder="1" applyAlignment="1">
      <alignment horizontal="center" vertical="center" shrinkToFit="1"/>
    </xf>
    <xf numFmtId="0" fontId="10" fillId="6" borderId="46" xfId="0" applyFont="1" applyFill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wrapText="1" shrinkToFit="1"/>
    </xf>
    <xf numFmtId="0" fontId="9" fillId="0" borderId="62" xfId="0" applyFont="1" applyBorder="1" applyAlignment="1">
      <alignment horizontal="center" vertical="center" wrapText="1" shrinkToFit="1"/>
    </xf>
    <xf numFmtId="0" fontId="19" fillId="7" borderId="59" xfId="0" applyFont="1" applyFill="1" applyBorder="1" applyAlignment="1">
      <alignment horizontal="left" vertical="center" wrapText="1"/>
    </xf>
    <xf numFmtId="0" fontId="19" fillId="7" borderId="58" xfId="0" applyFont="1" applyFill="1" applyBorder="1" applyAlignment="1">
      <alignment horizontal="left" vertical="center" wrapText="1"/>
    </xf>
    <xf numFmtId="0" fontId="19" fillId="7" borderId="57" xfId="0" applyFont="1" applyFill="1" applyBorder="1" applyAlignment="1">
      <alignment horizontal="left" vertical="center" wrapText="1"/>
    </xf>
    <xf numFmtId="0" fontId="19" fillId="7" borderId="60" xfId="0" applyFont="1" applyFill="1" applyBorder="1" applyAlignment="1">
      <alignment horizontal="left" vertical="center" wrapText="1"/>
    </xf>
    <xf numFmtId="0" fontId="19" fillId="7" borderId="55" xfId="0" applyFont="1" applyFill="1" applyBorder="1" applyAlignment="1">
      <alignment horizontal="left" vertical="center" wrapText="1"/>
    </xf>
    <xf numFmtId="0" fontId="19" fillId="7" borderId="56" xfId="0" applyFont="1" applyFill="1" applyBorder="1" applyAlignment="1">
      <alignment horizontal="left" vertical="center" wrapText="1"/>
    </xf>
    <xf numFmtId="0" fontId="10" fillId="6" borderId="48" xfId="0" applyFont="1" applyFill="1" applyBorder="1" applyAlignment="1">
      <alignment horizontal="center" vertical="center"/>
    </xf>
    <xf numFmtId="0" fontId="10" fillId="6" borderId="48" xfId="0" applyFont="1" applyFill="1" applyBorder="1" applyAlignment="1">
      <alignment horizontal="center" vertical="center" wrapText="1" shrinkToFit="1"/>
    </xf>
    <xf numFmtId="0" fontId="10" fillId="6" borderId="6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77" fontId="4" fillId="0" borderId="43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76" fontId="0" fillId="2" borderId="2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76" fontId="0" fillId="5" borderId="13" xfId="0" applyNumberFormat="1" applyFill="1" applyBorder="1" applyAlignment="1">
      <alignment horizontal="center" vertical="center"/>
    </xf>
    <xf numFmtId="176" fontId="0" fillId="5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176" fontId="0" fillId="2" borderId="22" xfId="0" applyNumberForma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 shrinkToFit="1"/>
    </xf>
    <xf numFmtId="0" fontId="14" fillId="0" borderId="63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7"/>
  <sheetViews>
    <sheetView tabSelected="1" view="pageBreakPreview" zoomScale="70" zoomScaleNormal="70" zoomScaleSheetLayoutView="70" workbookViewId="0">
      <selection activeCell="L11" sqref="L11"/>
    </sheetView>
  </sheetViews>
  <sheetFormatPr defaultRowHeight="18.75" x14ac:dyDescent="0.15"/>
  <cols>
    <col min="1" max="1" width="4.75" customWidth="1"/>
    <col min="2" max="2" width="5.75" customWidth="1"/>
    <col min="3" max="3" width="6.75" customWidth="1"/>
    <col min="4" max="4" width="12.625" style="42" customWidth="1"/>
    <col min="5" max="5" width="4.75" style="42" customWidth="1"/>
    <col min="6" max="6" width="11.375" style="36" customWidth="1"/>
    <col min="7" max="7" width="12.375" style="36" customWidth="1"/>
    <col min="8" max="8" width="5.25" style="36" customWidth="1"/>
    <col min="9" max="9" width="10.625" style="36" customWidth="1"/>
    <col min="10" max="10" width="6.25" style="36" customWidth="1"/>
    <col min="11" max="11" width="9" style="36"/>
    <col min="12" max="13" width="11.5" style="36" customWidth="1"/>
    <col min="14" max="14" width="8.125" style="36" customWidth="1"/>
    <col min="15" max="15" width="7.375" style="36" customWidth="1"/>
    <col min="16" max="16" width="11.5" style="36" customWidth="1"/>
    <col min="17" max="19" width="9" style="36"/>
    <col min="20" max="20" width="6.75" style="36" customWidth="1"/>
    <col min="21" max="21" width="9.25" style="36" customWidth="1"/>
    <col min="22" max="22" width="15.375" style="36" customWidth="1"/>
    <col min="23" max="23" width="6.75" style="36" customWidth="1"/>
  </cols>
  <sheetData>
    <row r="1" spans="1:28" ht="15.75" customHeight="1" thickTop="1" thickBot="1" x14ac:dyDescent="0.2">
      <c r="A1" t="s">
        <v>42</v>
      </c>
      <c r="Q1" s="63"/>
      <c r="R1" s="148" t="s">
        <v>88</v>
      </c>
      <c r="S1" s="149"/>
      <c r="T1" s="149"/>
      <c r="U1" s="149"/>
      <c r="V1" s="150"/>
    </row>
    <row r="2" spans="1:28" ht="27.75" customHeight="1" thickBot="1" x14ac:dyDescent="0.2">
      <c r="B2" s="43" t="s">
        <v>87</v>
      </c>
      <c r="C2" s="44"/>
      <c r="G2" s="74"/>
      <c r="H2" s="69" t="s">
        <v>76</v>
      </c>
      <c r="I2" s="75"/>
      <c r="J2" s="69" t="s">
        <v>20</v>
      </c>
      <c r="K2" s="76"/>
      <c r="L2" s="71" t="s">
        <v>77</v>
      </c>
      <c r="M2"/>
      <c r="N2" s="146"/>
      <c r="O2" s="147"/>
      <c r="P2" s="73" t="s">
        <v>1</v>
      </c>
      <c r="Q2"/>
      <c r="R2" s="151"/>
      <c r="S2" s="152"/>
      <c r="T2" s="152"/>
      <c r="U2" s="152"/>
      <c r="V2" s="153"/>
    </row>
    <row r="3" spans="1:28" ht="18.75" customHeight="1" thickTop="1" x14ac:dyDescent="0.15">
      <c r="A3" s="45"/>
      <c r="B3" s="46"/>
      <c r="C3" s="44"/>
      <c r="E3" s="130" t="s">
        <v>94</v>
      </c>
      <c r="H3" s="62"/>
      <c r="I3" s="62"/>
      <c r="M3"/>
      <c r="P3"/>
      <c r="R3" s="64"/>
      <c r="U3" s="64"/>
      <c r="V3" s="64"/>
    </row>
    <row r="4" spans="1:28" ht="15" customHeight="1" x14ac:dyDescent="0.15">
      <c r="A4" s="141"/>
      <c r="B4" s="142" t="s">
        <v>96</v>
      </c>
      <c r="C4" s="140" t="s">
        <v>43</v>
      </c>
      <c r="D4" s="140" t="s">
        <v>44</v>
      </c>
      <c r="E4" s="144" t="s">
        <v>92</v>
      </c>
      <c r="F4" s="140" t="s">
        <v>45</v>
      </c>
      <c r="G4" s="140" t="s">
        <v>46</v>
      </c>
      <c r="H4" s="140" t="s">
        <v>47</v>
      </c>
      <c r="I4" s="144" t="s">
        <v>48</v>
      </c>
      <c r="J4" s="140" t="s">
        <v>49</v>
      </c>
      <c r="K4" s="155" t="s">
        <v>91</v>
      </c>
      <c r="L4" s="156" t="s">
        <v>50</v>
      </c>
      <c r="M4" s="124" t="s">
        <v>51</v>
      </c>
      <c r="N4" s="157" t="s">
        <v>52</v>
      </c>
      <c r="O4" s="158" t="s">
        <v>53</v>
      </c>
      <c r="P4" s="125" t="s">
        <v>51</v>
      </c>
      <c r="Q4" s="159" t="s">
        <v>54</v>
      </c>
      <c r="R4" s="154" t="s">
        <v>56</v>
      </c>
      <c r="S4" s="140" t="s">
        <v>57</v>
      </c>
      <c r="T4" s="154" t="s">
        <v>58</v>
      </c>
      <c r="U4" s="154" t="s">
        <v>59</v>
      </c>
      <c r="V4" s="154"/>
    </row>
    <row r="5" spans="1:28" s="47" customFormat="1" ht="18.75" customHeight="1" x14ac:dyDescent="0.15">
      <c r="A5" s="141"/>
      <c r="B5" s="143"/>
      <c r="C5" s="140"/>
      <c r="D5" s="140"/>
      <c r="E5" s="145"/>
      <c r="F5" s="140"/>
      <c r="G5" s="140"/>
      <c r="H5" s="140"/>
      <c r="I5" s="145"/>
      <c r="J5" s="140"/>
      <c r="K5" s="140"/>
      <c r="L5" s="156"/>
      <c r="M5" s="122" t="s">
        <v>61</v>
      </c>
      <c r="N5" s="157"/>
      <c r="O5" s="158"/>
      <c r="P5" s="123" t="s">
        <v>62</v>
      </c>
      <c r="Q5" s="159"/>
      <c r="R5" s="154"/>
      <c r="S5" s="140"/>
      <c r="T5" s="154"/>
      <c r="U5" s="110" t="s">
        <v>45</v>
      </c>
      <c r="V5" s="110" t="s">
        <v>63</v>
      </c>
      <c r="Y5"/>
      <c r="Z5"/>
      <c r="AA5"/>
      <c r="AB5"/>
    </row>
    <row r="6" spans="1:28" ht="18.75" customHeight="1" thickBot="1" x14ac:dyDescent="0.2">
      <c r="A6" s="60" t="s">
        <v>64</v>
      </c>
      <c r="B6" s="111" t="s">
        <v>65</v>
      </c>
      <c r="C6" s="94" t="s">
        <v>66</v>
      </c>
      <c r="D6" s="112" t="s">
        <v>67</v>
      </c>
      <c r="E6" s="112" t="s">
        <v>95</v>
      </c>
      <c r="F6" s="111" t="s">
        <v>68</v>
      </c>
      <c r="G6" s="113" t="s">
        <v>69</v>
      </c>
      <c r="H6" s="111" t="s">
        <v>70</v>
      </c>
      <c r="I6" s="134">
        <v>40269</v>
      </c>
      <c r="J6" s="111">
        <v>14</v>
      </c>
      <c r="K6" s="111">
        <v>60</v>
      </c>
      <c r="L6" s="112">
        <v>501234567</v>
      </c>
      <c r="M6" s="112">
        <v>990401012</v>
      </c>
      <c r="N6" s="111" t="s">
        <v>71</v>
      </c>
      <c r="O6" s="111" t="s">
        <v>71</v>
      </c>
      <c r="P6" s="114">
        <v>40269</v>
      </c>
      <c r="Q6" s="111" t="s">
        <v>72</v>
      </c>
      <c r="R6" s="112" t="s">
        <v>60</v>
      </c>
      <c r="S6" s="112" t="s">
        <v>36</v>
      </c>
      <c r="T6" s="111">
        <v>0</v>
      </c>
      <c r="U6" s="112" t="s">
        <v>73</v>
      </c>
      <c r="V6" s="112" t="s">
        <v>74</v>
      </c>
      <c r="W6" s="48"/>
    </row>
    <row r="7" spans="1:28" ht="21.95" customHeight="1" x14ac:dyDescent="0.15">
      <c r="A7" s="61">
        <v>1</v>
      </c>
      <c r="B7" s="77"/>
      <c r="C7" s="127"/>
      <c r="D7" s="79"/>
      <c r="E7" s="79"/>
      <c r="F7" s="80"/>
      <c r="G7" s="81"/>
      <c r="H7" s="78"/>
      <c r="I7" s="135"/>
      <c r="J7" s="78"/>
      <c r="K7" s="78"/>
      <c r="L7" s="78"/>
      <c r="M7" s="138"/>
      <c r="N7" s="78"/>
      <c r="O7" s="78"/>
      <c r="P7" s="82"/>
      <c r="Q7" s="83"/>
      <c r="R7" s="84"/>
      <c r="S7" s="84"/>
      <c r="T7" s="78"/>
      <c r="U7" s="79"/>
      <c r="V7" s="131"/>
      <c r="W7" s="48"/>
    </row>
    <row r="8" spans="1:28" ht="21.95" customHeight="1" x14ac:dyDescent="0.15">
      <c r="A8" s="61">
        <v>2</v>
      </c>
      <c r="B8" s="85"/>
      <c r="C8" s="126"/>
      <c r="D8" s="87"/>
      <c r="E8" s="87"/>
      <c r="F8" s="86"/>
      <c r="G8" s="88"/>
      <c r="H8" s="86"/>
      <c r="I8" s="136"/>
      <c r="J8" s="86"/>
      <c r="K8" s="86"/>
      <c r="L8" s="86"/>
      <c r="M8" s="139"/>
      <c r="N8" s="86"/>
      <c r="O8" s="86"/>
      <c r="P8" s="89"/>
      <c r="Q8" s="90"/>
      <c r="R8" s="87"/>
      <c r="S8" s="91"/>
      <c r="T8" s="86"/>
      <c r="U8" s="87"/>
      <c r="V8" s="132"/>
      <c r="W8" s="48"/>
      <c r="Y8" s="47"/>
      <c r="Z8" s="47"/>
      <c r="AB8" s="47"/>
    </row>
    <row r="9" spans="1:28" ht="21.95" customHeight="1" x14ac:dyDescent="0.15">
      <c r="A9" s="61">
        <v>3</v>
      </c>
      <c r="B9" s="85"/>
      <c r="C9" s="126"/>
      <c r="D9" s="87"/>
      <c r="E9" s="87"/>
      <c r="F9" s="86"/>
      <c r="G9" s="88"/>
      <c r="H9" s="86"/>
      <c r="I9" s="136"/>
      <c r="J9" s="86"/>
      <c r="K9" s="86"/>
      <c r="L9" s="86"/>
      <c r="M9" s="86"/>
      <c r="N9" s="86"/>
      <c r="O9" s="86"/>
      <c r="P9" s="89"/>
      <c r="Q9" s="86"/>
      <c r="R9" s="92"/>
      <c r="S9" s="87"/>
      <c r="T9" s="86"/>
      <c r="U9" s="87"/>
      <c r="V9" s="132"/>
      <c r="W9" s="48"/>
    </row>
    <row r="10" spans="1:28" ht="21.95" customHeight="1" x14ac:dyDescent="0.15">
      <c r="A10" s="61">
        <v>4</v>
      </c>
      <c r="B10" s="85"/>
      <c r="C10" s="126"/>
      <c r="D10" s="87"/>
      <c r="E10" s="87"/>
      <c r="F10" s="86"/>
      <c r="G10" s="88"/>
      <c r="H10" s="86"/>
      <c r="I10" s="136"/>
      <c r="J10" s="86"/>
      <c r="K10" s="86" t="s">
        <v>75</v>
      </c>
      <c r="L10" s="86"/>
      <c r="M10" s="86"/>
      <c r="N10" s="86"/>
      <c r="O10" s="86"/>
      <c r="P10" s="89"/>
      <c r="Q10" s="86"/>
      <c r="R10" s="87"/>
      <c r="S10" s="87"/>
      <c r="T10" s="86"/>
      <c r="U10" s="87"/>
      <c r="V10" s="132"/>
      <c r="W10" s="48"/>
    </row>
    <row r="11" spans="1:28" ht="21.95" customHeight="1" x14ac:dyDescent="0.15">
      <c r="A11" s="61">
        <v>5</v>
      </c>
      <c r="B11" s="85"/>
      <c r="C11" s="126"/>
      <c r="D11" s="87"/>
      <c r="E11" s="87"/>
      <c r="F11" s="86"/>
      <c r="G11" s="88"/>
      <c r="H11" s="86"/>
      <c r="I11" s="136"/>
      <c r="J11" s="86"/>
      <c r="K11" s="86"/>
      <c r="L11" s="86"/>
      <c r="M11" s="86"/>
      <c r="N11" s="86"/>
      <c r="O11" s="86"/>
      <c r="P11" s="89"/>
      <c r="Q11" s="86"/>
      <c r="R11" s="87"/>
      <c r="S11" s="87"/>
      <c r="T11" s="86"/>
      <c r="U11" s="87"/>
      <c r="V11" s="132"/>
      <c r="W11" s="48"/>
    </row>
    <row r="12" spans="1:28" ht="21.95" customHeight="1" x14ac:dyDescent="0.15">
      <c r="A12" s="61">
        <v>6</v>
      </c>
      <c r="B12" s="85"/>
      <c r="C12" s="126"/>
      <c r="D12" s="87"/>
      <c r="E12" s="87"/>
      <c r="F12" s="86"/>
      <c r="G12" s="88"/>
      <c r="H12" s="86"/>
      <c r="I12" s="136"/>
      <c r="J12" s="86"/>
      <c r="K12" s="86"/>
      <c r="L12" s="86"/>
      <c r="M12" s="86"/>
      <c r="N12" s="86"/>
      <c r="O12" s="86"/>
      <c r="P12" s="89"/>
      <c r="Q12" s="86"/>
      <c r="R12" s="87"/>
      <c r="S12" s="87"/>
      <c r="T12" s="86"/>
      <c r="U12" s="87"/>
      <c r="V12" s="132"/>
      <c r="W12" s="48"/>
    </row>
    <row r="13" spans="1:28" ht="21.95" customHeight="1" x14ac:dyDescent="0.15">
      <c r="A13" s="61">
        <v>7</v>
      </c>
      <c r="B13" s="85"/>
      <c r="C13" s="126"/>
      <c r="D13" s="87"/>
      <c r="E13" s="87"/>
      <c r="F13" s="86"/>
      <c r="G13" s="88"/>
      <c r="H13" s="86"/>
      <c r="I13" s="136"/>
      <c r="J13" s="86"/>
      <c r="K13" s="86"/>
      <c r="L13" s="86"/>
      <c r="M13" s="86"/>
      <c r="N13" s="86"/>
      <c r="O13" s="86"/>
      <c r="P13" s="89"/>
      <c r="Q13" s="86"/>
      <c r="R13" s="87"/>
      <c r="S13" s="87"/>
      <c r="T13" s="86"/>
      <c r="U13" s="87"/>
      <c r="V13" s="132"/>
      <c r="W13" s="48"/>
    </row>
    <row r="14" spans="1:28" ht="21.95" customHeight="1" x14ac:dyDescent="0.15">
      <c r="A14" s="61">
        <v>8</v>
      </c>
      <c r="B14" s="85"/>
      <c r="C14" s="126"/>
      <c r="D14" s="87"/>
      <c r="E14" s="87"/>
      <c r="F14" s="86"/>
      <c r="G14" s="88"/>
      <c r="H14" s="86"/>
      <c r="I14" s="136"/>
      <c r="J14" s="86"/>
      <c r="K14" s="86"/>
      <c r="L14" s="86"/>
      <c r="M14" s="86"/>
      <c r="N14" s="86"/>
      <c r="O14" s="86"/>
      <c r="P14" s="89"/>
      <c r="Q14" s="86"/>
      <c r="R14" s="87"/>
      <c r="S14" s="87"/>
      <c r="T14" s="86"/>
      <c r="U14" s="87"/>
      <c r="V14" s="132"/>
      <c r="W14" s="48"/>
    </row>
    <row r="15" spans="1:28" ht="21.95" customHeight="1" x14ac:dyDescent="0.15">
      <c r="A15" s="61">
        <v>9</v>
      </c>
      <c r="B15" s="85"/>
      <c r="C15" s="126"/>
      <c r="D15" s="87"/>
      <c r="E15" s="87"/>
      <c r="F15" s="86"/>
      <c r="G15" s="88"/>
      <c r="H15" s="86"/>
      <c r="I15" s="136"/>
      <c r="J15" s="86"/>
      <c r="K15" s="86"/>
      <c r="L15" s="86"/>
      <c r="M15" s="86"/>
      <c r="N15" s="86"/>
      <c r="O15" s="86"/>
      <c r="P15" s="89"/>
      <c r="Q15" s="86"/>
      <c r="R15" s="87"/>
      <c r="S15" s="87"/>
      <c r="T15" s="86"/>
      <c r="U15" s="87"/>
      <c r="V15" s="132"/>
      <c r="W15" s="48"/>
    </row>
    <row r="16" spans="1:28" ht="21.95" customHeight="1" x14ac:dyDescent="0.15">
      <c r="A16" s="61">
        <v>10</v>
      </c>
      <c r="B16" s="85"/>
      <c r="C16" s="126"/>
      <c r="D16" s="87"/>
      <c r="E16" s="87"/>
      <c r="F16" s="86"/>
      <c r="G16" s="88"/>
      <c r="H16" s="86"/>
      <c r="I16" s="136"/>
      <c r="J16" s="86"/>
      <c r="K16" s="86"/>
      <c r="L16" s="86"/>
      <c r="M16" s="86"/>
      <c r="N16" s="86"/>
      <c r="O16" s="86"/>
      <c r="P16" s="89"/>
      <c r="Q16" s="86"/>
      <c r="R16" s="87"/>
      <c r="S16" s="87"/>
      <c r="T16" s="86"/>
      <c r="U16" s="87"/>
      <c r="V16" s="132"/>
      <c r="W16" s="48"/>
    </row>
    <row r="17" spans="1:23" ht="21.95" customHeight="1" x14ac:dyDescent="0.15">
      <c r="A17" s="61">
        <v>11</v>
      </c>
      <c r="B17" s="85"/>
      <c r="C17" s="126"/>
      <c r="D17" s="87"/>
      <c r="E17" s="87"/>
      <c r="F17" s="86"/>
      <c r="G17" s="88"/>
      <c r="H17" s="86"/>
      <c r="I17" s="136"/>
      <c r="J17" s="86"/>
      <c r="K17" s="86"/>
      <c r="L17" s="86"/>
      <c r="M17" s="86"/>
      <c r="N17" s="86"/>
      <c r="O17" s="86"/>
      <c r="P17" s="89"/>
      <c r="Q17" s="86"/>
      <c r="R17" s="87"/>
      <c r="S17" s="87"/>
      <c r="T17" s="86"/>
      <c r="U17" s="87"/>
      <c r="V17" s="132"/>
      <c r="W17" s="48"/>
    </row>
    <row r="18" spans="1:23" ht="21.95" customHeight="1" x14ac:dyDescent="0.15">
      <c r="A18" s="61">
        <v>12</v>
      </c>
      <c r="B18" s="85"/>
      <c r="C18" s="126"/>
      <c r="D18" s="87"/>
      <c r="E18" s="87"/>
      <c r="F18" s="86"/>
      <c r="G18" s="88"/>
      <c r="H18" s="86"/>
      <c r="I18" s="136"/>
      <c r="J18" s="86"/>
      <c r="K18" s="86"/>
      <c r="L18" s="86"/>
      <c r="M18" s="86"/>
      <c r="N18" s="86"/>
      <c r="O18" s="86"/>
      <c r="P18" s="89"/>
      <c r="Q18" s="86"/>
      <c r="R18" s="87"/>
      <c r="S18" s="87"/>
      <c r="T18" s="86"/>
      <c r="U18" s="87"/>
      <c r="V18" s="132"/>
      <c r="W18" s="48"/>
    </row>
    <row r="19" spans="1:23" ht="21.95" customHeight="1" x14ac:dyDescent="0.15">
      <c r="A19" s="61">
        <v>13</v>
      </c>
      <c r="B19" s="85"/>
      <c r="C19" s="126"/>
      <c r="D19" s="87"/>
      <c r="E19" s="87"/>
      <c r="F19" s="86"/>
      <c r="G19" s="88"/>
      <c r="H19" s="86"/>
      <c r="I19" s="136"/>
      <c r="J19" s="86"/>
      <c r="K19" s="86"/>
      <c r="L19" s="86"/>
      <c r="M19" s="86"/>
      <c r="N19" s="86"/>
      <c r="O19" s="86"/>
      <c r="P19" s="89"/>
      <c r="Q19" s="86"/>
      <c r="R19" s="87"/>
      <c r="S19" s="87"/>
      <c r="T19" s="86"/>
      <c r="U19" s="87"/>
      <c r="V19" s="132"/>
      <c r="W19" s="48"/>
    </row>
    <row r="20" spans="1:23" ht="21.95" customHeight="1" x14ac:dyDescent="0.15">
      <c r="A20" s="61">
        <v>14</v>
      </c>
      <c r="B20" s="85"/>
      <c r="C20" s="126"/>
      <c r="D20" s="87"/>
      <c r="E20" s="87"/>
      <c r="F20" s="86"/>
      <c r="G20" s="88"/>
      <c r="H20" s="86"/>
      <c r="I20" s="136"/>
      <c r="J20" s="86"/>
      <c r="K20" s="86"/>
      <c r="L20" s="86"/>
      <c r="M20" s="86"/>
      <c r="N20" s="86"/>
      <c r="O20" s="86"/>
      <c r="P20" s="89"/>
      <c r="Q20" s="86"/>
      <c r="R20" s="87"/>
      <c r="S20" s="87"/>
      <c r="T20" s="86"/>
      <c r="U20" s="87"/>
      <c r="V20" s="132"/>
      <c r="W20" s="48"/>
    </row>
    <row r="21" spans="1:23" ht="21.95" customHeight="1" x14ac:dyDescent="0.15">
      <c r="A21" s="61">
        <v>15</v>
      </c>
      <c r="B21" s="85"/>
      <c r="C21" s="126"/>
      <c r="D21" s="87"/>
      <c r="E21" s="87"/>
      <c r="F21" s="86"/>
      <c r="G21" s="88"/>
      <c r="H21" s="86"/>
      <c r="I21" s="136"/>
      <c r="J21" s="86"/>
      <c r="K21" s="86"/>
      <c r="L21" s="86"/>
      <c r="M21" s="86"/>
      <c r="N21" s="86"/>
      <c r="O21" s="86"/>
      <c r="P21" s="89"/>
      <c r="Q21" s="86"/>
      <c r="R21" s="87"/>
      <c r="S21" s="87"/>
      <c r="T21" s="86"/>
      <c r="U21" s="87"/>
      <c r="V21" s="132"/>
      <c r="W21" s="48"/>
    </row>
    <row r="22" spans="1:23" ht="21.95" customHeight="1" x14ac:dyDescent="0.15">
      <c r="A22" s="61">
        <v>16</v>
      </c>
      <c r="B22" s="85"/>
      <c r="C22" s="126"/>
      <c r="D22" s="87"/>
      <c r="E22" s="87"/>
      <c r="F22" s="86"/>
      <c r="G22" s="88"/>
      <c r="H22" s="86"/>
      <c r="I22" s="136"/>
      <c r="J22" s="86"/>
      <c r="K22" s="86"/>
      <c r="L22" s="86"/>
      <c r="M22" s="86"/>
      <c r="N22" s="86"/>
      <c r="O22" s="86"/>
      <c r="P22" s="89"/>
      <c r="Q22" s="86"/>
      <c r="R22" s="87"/>
      <c r="S22" s="87"/>
      <c r="T22" s="86"/>
      <c r="U22" s="87"/>
      <c r="V22" s="132"/>
      <c r="W22" s="48"/>
    </row>
    <row r="23" spans="1:23" ht="21.95" customHeight="1" x14ac:dyDescent="0.15">
      <c r="A23" s="61">
        <v>17</v>
      </c>
      <c r="B23" s="85"/>
      <c r="C23" s="126"/>
      <c r="D23" s="87"/>
      <c r="E23" s="87"/>
      <c r="F23" s="86"/>
      <c r="G23" s="88"/>
      <c r="H23" s="86"/>
      <c r="I23" s="136"/>
      <c r="J23" s="86"/>
      <c r="K23" s="86"/>
      <c r="L23" s="86"/>
      <c r="M23" s="86"/>
      <c r="N23" s="86"/>
      <c r="O23" s="86"/>
      <c r="P23" s="89"/>
      <c r="Q23" s="86"/>
      <c r="R23" s="87"/>
      <c r="S23" s="87"/>
      <c r="T23" s="86"/>
      <c r="U23" s="87"/>
      <c r="V23" s="132"/>
      <c r="W23" s="48"/>
    </row>
    <row r="24" spans="1:23" ht="21.95" customHeight="1" x14ac:dyDescent="0.15">
      <c r="A24" s="61">
        <v>18</v>
      </c>
      <c r="B24" s="85"/>
      <c r="C24" s="126"/>
      <c r="D24" s="87"/>
      <c r="E24" s="87"/>
      <c r="F24" s="86"/>
      <c r="G24" s="88"/>
      <c r="H24" s="86"/>
      <c r="I24" s="136"/>
      <c r="J24" s="86"/>
      <c r="K24" s="86"/>
      <c r="L24" s="86"/>
      <c r="M24" s="86"/>
      <c r="N24" s="86"/>
      <c r="O24" s="86"/>
      <c r="P24" s="89"/>
      <c r="Q24" s="86"/>
      <c r="R24" s="87"/>
      <c r="S24" s="87"/>
      <c r="T24" s="86"/>
      <c r="U24" s="87"/>
      <c r="V24" s="132"/>
      <c r="W24" s="48"/>
    </row>
    <row r="25" spans="1:23" ht="21.95" customHeight="1" x14ac:dyDescent="0.15">
      <c r="A25" s="61">
        <v>19</v>
      </c>
      <c r="B25" s="85"/>
      <c r="C25" s="126"/>
      <c r="D25" s="87"/>
      <c r="E25" s="87"/>
      <c r="F25" s="86"/>
      <c r="G25" s="88"/>
      <c r="H25" s="86"/>
      <c r="I25" s="136"/>
      <c r="J25" s="86"/>
      <c r="K25" s="86"/>
      <c r="L25" s="86"/>
      <c r="M25" s="86"/>
      <c r="N25" s="86"/>
      <c r="O25" s="86"/>
      <c r="P25" s="89"/>
      <c r="Q25" s="86"/>
      <c r="R25" s="87"/>
      <c r="S25" s="87"/>
      <c r="T25" s="86"/>
      <c r="U25" s="87"/>
      <c r="V25" s="132"/>
      <c r="W25" s="48"/>
    </row>
    <row r="26" spans="1:23" ht="21.95" customHeight="1" x14ac:dyDescent="0.15">
      <c r="A26" s="61">
        <v>20</v>
      </c>
      <c r="B26" s="85"/>
      <c r="C26" s="126"/>
      <c r="D26" s="87"/>
      <c r="E26" s="87"/>
      <c r="F26" s="86"/>
      <c r="G26" s="88"/>
      <c r="H26" s="86"/>
      <c r="I26" s="136"/>
      <c r="J26" s="86"/>
      <c r="K26" s="86"/>
      <c r="L26" s="86"/>
      <c r="M26" s="86"/>
      <c r="N26" s="86"/>
      <c r="O26" s="86"/>
      <c r="P26" s="89"/>
      <c r="Q26" s="86"/>
      <c r="R26" s="87"/>
      <c r="S26" s="87"/>
      <c r="T26" s="86"/>
      <c r="U26" s="87"/>
      <c r="V26" s="132"/>
      <c r="W26" s="48"/>
    </row>
    <row r="27" spans="1:23" ht="21.95" customHeight="1" x14ac:dyDescent="0.15">
      <c r="A27" s="61">
        <v>21</v>
      </c>
      <c r="B27" s="85"/>
      <c r="C27" s="126"/>
      <c r="D27" s="87"/>
      <c r="E27" s="87"/>
      <c r="F27" s="86"/>
      <c r="G27" s="88"/>
      <c r="H27" s="86"/>
      <c r="I27" s="136"/>
      <c r="J27" s="86"/>
      <c r="K27" s="86"/>
      <c r="L27" s="86"/>
      <c r="M27" s="86"/>
      <c r="N27" s="86"/>
      <c r="O27" s="86"/>
      <c r="P27" s="89"/>
      <c r="Q27" s="86"/>
      <c r="R27" s="87"/>
      <c r="S27" s="87"/>
      <c r="T27" s="86"/>
      <c r="U27" s="87"/>
      <c r="V27" s="132"/>
      <c r="W27" s="48"/>
    </row>
    <row r="28" spans="1:23" ht="21.95" customHeight="1" x14ac:dyDescent="0.15">
      <c r="A28" s="61">
        <v>22</v>
      </c>
      <c r="B28" s="85"/>
      <c r="C28" s="126"/>
      <c r="D28" s="87"/>
      <c r="E28" s="87"/>
      <c r="F28" s="86"/>
      <c r="G28" s="88"/>
      <c r="H28" s="86"/>
      <c r="I28" s="136"/>
      <c r="J28" s="86"/>
      <c r="K28" s="86"/>
      <c r="L28" s="86"/>
      <c r="M28" s="86"/>
      <c r="N28" s="86"/>
      <c r="O28" s="86"/>
      <c r="P28" s="89"/>
      <c r="Q28" s="86"/>
      <c r="R28" s="87"/>
      <c r="S28" s="87"/>
      <c r="T28" s="86"/>
      <c r="U28" s="87"/>
      <c r="V28" s="132"/>
      <c r="W28" s="48"/>
    </row>
    <row r="29" spans="1:23" ht="21.95" customHeight="1" x14ac:dyDescent="0.15">
      <c r="A29" s="61">
        <v>23</v>
      </c>
      <c r="B29" s="85"/>
      <c r="C29" s="126"/>
      <c r="D29" s="87"/>
      <c r="E29" s="87"/>
      <c r="F29" s="86"/>
      <c r="G29" s="88"/>
      <c r="H29" s="86"/>
      <c r="I29" s="136"/>
      <c r="J29" s="86"/>
      <c r="K29" s="86"/>
      <c r="L29" s="86"/>
      <c r="M29" s="86"/>
      <c r="N29" s="86"/>
      <c r="O29" s="86"/>
      <c r="P29" s="89"/>
      <c r="Q29" s="86"/>
      <c r="R29" s="87"/>
      <c r="S29" s="87"/>
      <c r="T29" s="86"/>
      <c r="U29" s="87"/>
      <c r="V29" s="132"/>
      <c r="W29" s="48"/>
    </row>
    <row r="30" spans="1:23" ht="21.95" customHeight="1" x14ac:dyDescent="0.15">
      <c r="A30" s="61">
        <v>24</v>
      </c>
      <c r="B30" s="85"/>
      <c r="C30" s="126"/>
      <c r="D30" s="87"/>
      <c r="E30" s="87"/>
      <c r="F30" s="86"/>
      <c r="G30" s="88"/>
      <c r="H30" s="86"/>
      <c r="I30" s="136"/>
      <c r="J30" s="86"/>
      <c r="K30" s="86"/>
      <c r="L30" s="86"/>
      <c r="M30" s="86"/>
      <c r="N30" s="86"/>
      <c r="O30" s="86"/>
      <c r="P30" s="89"/>
      <c r="Q30" s="86"/>
      <c r="R30" s="87"/>
      <c r="S30" s="87"/>
      <c r="T30" s="86"/>
      <c r="U30" s="87"/>
      <c r="V30" s="132"/>
      <c r="W30" s="48"/>
    </row>
    <row r="31" spans="1:23" ht="21.95" customHeight="1" x14ac:dyDescent="0.15">
      <c r="A31" s="61">
        <v>25</v>
      </c>
      <c r="B31" s="85"/>
      <c r="C31" s="126"/>
      <c r="D31" s="87"/>
      <c r="E31" s="87"/>
      <c r="F31" s="86"/>
      <c r="G31" s="88"/>
      <c r="H31" s="86"/>
      <c r="I31" s="136"/>
      <c r="J31" s="86"/>
      <c r="K31" s="86"/>
      <c r="L31" s="86"/>
      <c r="M31" s="86"/>
      <c r="N31" s="86"/>
      <c r="O31" s="86"/>
      <c r="P31" s="89"/>
      <c r="Q31" s="86"/>
      <c r="R31" s="87"/>
      <c r="S31" s="87"/>
      <c r="T31" s="86"/>
      <c r="U31" s="87"/>
      <c r="V31" s="132"/>
      <c r="W31" s="48"/>
    </row>
    <row r="32" spans="1:23" ht="21.95" customHeight="1" x14ac:dyDescent="0.15">
      <c r="A32" s="61">
        <v>26</v>
      </c>
      <c r="B32" s="85"/>
      <c r="C32" s="126"/>
      <c r="D32" s="87"/>
      <c r="E32" s="87"/>
      <c r="F32" s="86"/>
      <c r="G32" s="88"/>
      <c r="H32" s="86"/>
      <c r="I32" s="136"/>
      <c r="J32" s="86"/>
      <c r="K32" s="86"/>
      <c r="L32" s="86"/>
      <c r="M32" s="86"/>
      <c r="N32" s="86"/>
      <c r="O32" s="86"/>
      <c r="P32" s="89"/>
      <c r="Q32" s="86"/>
      <c r="R32" s="87"/>
      <c r="S32" s="87"/>
      <c r="T32" s="86"/>
      <c r="U32" s="87"/>
      <c r="V32" s="132"/>
      <c r="W32" s="48"/>
    </row>
    <row r="33" spans="1:23" ht="21.95" customHeight="1" x14ac:dyDescent="0.15">
      <c r="A33" s="61">
        <v>27</v>
      </c>
      <c r="B33" s="85"/>
      <c r="C33" s="126"/>
      <c r="D33" s="87"/>
      <c r="E33" s="87"/>
      <c r="F33" s="86"/>
      <c r="G33" s="88"/>
      <c r="H33" s="86"/>
      <c r="I33" s="136"/>
      <c r="J33" s="86"/>
      <c r="K33" s="86"/>
      <c r="L33" s="86"/>
      <c r="M33" s="86"/>
      <c r="N33" s="86"/>
      <c r="O33" s="86"/>
      <c r="P33" s="89"/>
      <c r="Q33" s="86"/>
      <c r="R33" s="87"/>
      <c r="S33" s="87"/>
      <c r="T33" s="86"/>
      <c r="U33" s="87"/>
      <c r="V33" s="132"/>
      <c r="W33" s="48"/>
    </row>
    <row r="34" spans="1:23" ht="21.95" customHeight="1" x14ac:dyDescent="0.15">
      <c r="A34" s="61">
        <v>28</v>
      </c>
      <c r="B34" s="85"/>
      <c r="C34" s="126"/>
      <c r="D34" s="87"/>
      <c r="E34" s="87"/>
      <c r="F34" s="86"/>
      <c r="G34" s="88"/>
      <c r="H34" s="86"/>
      <c r="I34" s="136"/>
      <c r="J34" s="86"/>
      <c r="K34" s="86"/>
      <c r="L34" s="86"/>
      <c r="M34" s="86"/>
      <c r="N34" s="86"/>
      <c r="O34" s="86"/>
      <c r="P34" s="89"/>
      <c r="Q34" s="86"/>
      <c r="R34" s="87"/>
      <c r="S34" s="87"/>
      <c r="T34" s="86"/>
      <c r="U34" s="87"/>
      <c r="V34" s="132"/>
      <c r="W34" s="48"/>
    </row>
    <row r="35" spans="1:23" ht="21.95" customHeight="1" x14ac:dyDescent="0.15">
      <c r="A35" s="61">
        <v>29</v>
      </c>
      <c r="B35" s="85"/>
      <c r="C35" s="126"/>
      <c r="D35" s="87"/>
      <c r="E35" s="87"/>
      <c r="F35" s="86"/>
      <c r="G35" s="88"/>
      <c r="H35" s="86"/>
      <c r="I35" s="136"/>
      <c r="J35" s="86"/>
      <c r="K35" s="86"/>
      <c r="L35" s="86"/>
      <c r="M35" s="86"/>
      <c r="N35" s="86"/>
      <c r="O35" s="86"/>
      <c r="P35" s="89"/>
      <c r="Q35" s="86"/>
      <c r="R35" s="87"/>
      <c r="S35" s="87"/>
      <c r="T35" s="86"/>
      <c r="U35" s="87"/>
      <c r="V35" s="132"/>
      <c r="W35" s="48"/>
    </row>
    <row r="36" spans="1:23" ht="21.95" customHeight="1" x14ac:dyDescent="0.15">
      <c r="A36" s="61">
        <v>30</v>
      </c>
      <c r="B36" s="85"/>
      <c r="C36" s="126"/>
      <c r="D36" s="87"/>
      <c r="E36" s="87"/>
      <c r="F36" s="86"/>
      <c r="G36" s="88"/>
      <c r="H36" s="86"/>
      <c r="I36" s="136"/>
      <c r="J36" s="86"/>
      <c r="K36" s="86"/>
      <c r="L36" s="86"/>
      <c r="M36" s="86"/>
      <c r="N36" s="86"/>
      <c r="O36" s="86"/>
      <c r="P36" s="89"/>
      <c r="Q36" s="86"/>
      <c r="R36" s="87"/>
      <c r="S36" s="87"/>
      <c r="T36" s="86"/>
      <c r="U36" s="87"/>
      <c r="V36" s="132"/>
      <c r="W36" s="48"/>
    </row>
    <row r="37" spans="1:23" ht="21.95" customHeight="1" x14ac:dyDescent="0.15">
      <c r="A37" s="61">
        <v>31</v>
      </c>
      <c r="B37" s="85"/>
      <c r="C37" s="126"/>
      <c r="D37" s="87"/>
      <c r="E37" s="87"/>
      <c r="F37" s="86"/>
      <c r="G37" s="88"/>
      <c r="H37" s="86"/>
      <c r="I37" s="136"/>
      <c r="J37" s="86"/>
      <c r="K37" s="86"/>
      <c r="L37" s="86"/>
      <c r="M37" s="86"/>
      <c r="N37" s="86"/>
      <c r="O37" s="86"/>
      <c r="P37" s="89"/>
      <c r="Q37" s="86"/>
      <c r="R37" s="87"/>
      <c r="S37" s="87"/>
      <c r="T37" s="86"/>
      <c r="U37" s="87"/>
      <c r="V37" s="132"/>
      <c r="W37" s="48"/>
    </row>
    <row r="38" spans="1:23" ht="21.95" customHeight="1" x14ac:dyDescent="0.15">
      <c r="A38" s="61">
        <v>32</v>
      </c>
      <c r="B38" s="85"/>
      <c r="C38" s="126"/>
      <c r="D38" s="87"/>
      <c r="E38" s="87"/>
      <c r="F38" s="86"/>
      <c r="G38" s="88"/>
      <c r="H38" s="86"/>
      <c r="I38" s="136"/>
      <c r="J38" s="86"/>
      <c r="K38" s="86"/>
      <c r="L38" s="86"/>
      <c r="M38" s="86"/>
      <c r="N38" s="86"/>
      <c r="O38" s="86"/>
      <c r="P38" s="89"/>
      <c r="Q38" s="86"/>
      <c r="R38" s="87"/>
      <c r="S38" s="87"/>
      <c r="T38" s="86"/>
      <c r="U38" s="87"/>
      <c r="V38" s="132"/>
      <c r="W38" s="48"/>
    </row>
    <row r="39" spans="1:23" ht="21.95" customHeight="1" x14ac:dyDescent="0.15">
      <c r="A39" s="61">
        <v>33</v>
      </c>
      <c r="B39" s="85"/>
      <c r="C39" s="126"/>
      <c r="D39" s="87"/>
      <c r="E39" s="87"/>
      <c r="F39" s="86"/>
      <c r="G39" s="88"/>
      <c r="H39" s="86"/>
      <c r="I39" s="136"/>
      <c r="J39" s="86"/>
      <c r="K39" s="86"/>
      <c r="L39" s="86"/>
      <c r="M39" s="86"/>
      <c r="N39" s="86"/>
      <c r="O39" s="86"/>
      <c r="P39" s="89"/>
      <c r="Q39" s="86"/>
      <c r="R39" s="87"/>
      <c r="S39" s="87"/>
      <c r="T39" s="86"/>
      <c r="U39" s="87"/>
      <c r="V39" s="132"/>
      <c r="W39" s="48"/>
    </row>
    <row r="40" spans="1:23" ht="21.95" customHeight="1" x14ac:dyDescent="0.15">
      <c r="A40" s="61">
        <v>34</v>
      </c>
      <c r="B40" s="85"/>
      <c r="C40" s="126"/>
      <c r="D40" s="87"/>
      <c r="E40" s="87"/>
      <c r="F40" s="86"/>
      <c r="G40" s="88"/>
      <c r="H40" s="86"/>
      <c r="I40" s="136"/>
      <c r="J40" s="86"/>
      <c r="K40" s="86"/>
      <c r="L40" s="86"/>
      <c r="M40" s="86"/>
      <c r="N40" s="86"/>
      <c r="O40" s="86"/>
      <c r="P40" s="89"/>
      <c r="Q40" s="86"/>
      <c r="R40" s="87"/>
      <c r="S40" s="87"/>
      <c r="T40" s="86"/>
      <c r="U40" s="87"/>
      <c r="V40" s="132"/>
      <c r="W40" s="48"/>
    </row>
    <row r="41" spans="1:23" ht="21.95" customHeight="1" x14ac:dyDescent="0.15">
      <c r="A41" s="61">
        <v>35</v>
      </c>
      <c r="B41" s="85"/>
      <c r="C41" s="126"/>
      <c r="D41" s="87"/>
      <c r="E41" s="87"/>
      <c r="F41" s="86"/>
      <c r="G41" s="88"/>
      <c r="H41" s="86"/>
      <c r="I41" s="136"/>
      <c r="J41" s="86"/>
      <c r="K41" s="86"/>
      <c r="L41" s="86"/>
      <c r="M41" s="86"/>
      <c r="N41" s="86"/>
      <c r="O41" s="86"/>
      <c r="P41" s="89"/>
      <c r="Q41" s="86"/>
      <c r="R41" s="87"/>
      <c r="S41" s="87"/>
      <c r="T41" s="86"/>
      <c r="U41" s="87"/>
      <c r="V41" s="132"/>
      <c r="W41" s="48"/>
    </row>
    <row r="42" spans="1:23" ht="21.95" customHeight="1" x14ac:dyDescent="0.15">
      <c r="A42" s="61">
        <v>36</v>
      </c>
      <c r="B42" s="85"/>
      <c r="C42" s="126"/>
      <c r="D42" s="87"/>
      <c r="E42" s="87"/>
      <c r="F42" s="86"/>
      <c r="G42" s="88"/>
      <c r="H42" s="86"/>
      <c r="I42" s="136"/>
      <c r="J42" s="86"/>
      <c r="K42" s="86"/>
      <c r="L42" s="86"/>
      <c r="M42" s="86"/>
      <c r="N42" s="86"/>
      <c r="O42" s="86"/>
      <c r="P42" s="89"/>
      <c r="Q42" s="86"/>
      <c r="R42" s="87"/>
      <c r="S42" s="87"/>
      <c r="T42" s="86"/>
      <c r="U42" s="87"/>
      <c r="V42" s="132"/>
      <c r="W42" s="48"/>
    </row>
    <row r="43" spans="1:23" ht="21.95" customHeight="1" x14ac:dyDescent="0.15">
      <c r="A43" s="61">
        <v>37</v>
      </c>
      <c r="B43" s="85"/>
      <c r="C43" s="126"/>
      <c r="D43" s="87"/>
      <c r="E43" s="87"/>
      <c r="F43" s="86"/>
      <c r="G43" s="88"/>
      <c r="H43" s="86"/>
      <c r="I43" s="136"/>
      <c r="J43" s="86"/>
      <c r="K43" s="86"/>
      <c r="L43" s="86"/>
      <c r="M43" s="86"/>
      <c r="N43" s="86"/>
      <c r="O43" s="86"/>
      <c r="P43" s="89"/>
      <c r="Q43" s="86"/>
      <c r="R43" s="87"/>
      <c r="S43" s="87"/>
      <c r="T43" s="86"/>
      <c r="U43" s="87"/>
      <c r="V43" s="132"/>
      <c r="W43" s="48"/>
    </row>
    <row r="44" spans="1:23" ht="21.95" customHeight="1" x14ac:dyDescent="0.15">
      <c r="A44" s="61">
        <v>38</v>
      </c>
      <c r="B44" s="85"/>
      <c r="C44" s="126"/>
      <c r="D44" s="87"/>
      <c r="E44" s="87"/>
      <c r="F44" s="86"/>
      <c r="G44" s="88"/>
      <c r="H44" s="86"/>
      <c r="I44" s="136"/>
      <c r="J44" s="86"/>
      <c r="K44" s="86"/>
      <c r="L44" s="86"/>
      <c r="M44" s="86"/>
      <c r="N44" s="86"/>
      <c r="O44" s="86"/>
      <c r="P44" s="89"/>
      <c r="Q44" s="86"/>
      <c r="R44" s="87"/>
      <c r="S44" s="87"/>
      <c r="T44" s="86"/>
      <c r="U44" s="87"/>
      <c r="V44" s="132"/>
      <c r="W44" s="48"/>
    </row>
    <row r="45" spans="1:23" ht="21.95" customHeight="1" x14ac:dyDescent="0.15">
      <c r="A45" s="61">
        <v>39</v>
      </c>
      <c r="B45" s="85"/>
      <c r="C45" s="126"/>
      <c r="D45" s="87"/>
      <c r="E45" s="87"/>
      <c r="F45" s="86"/>
      <c r="G45" s="88"/>
      <c r="H45" s="86"/>
      <c r="I45" s="136"/>
      <c r="J45" s="86"/>
      <c r="K45" s="86"/>
      <c r="L45" s="86"/>
      <c r="M45" s="86"/>
      <c r="N45" s="86"/>
      <c r="O45" s="86"/>
      <c r="P45" s="89"/>
      <c r="Q45" s="86"/>
      <c r="R45" s="87"/>
      <c r="S45" s="87"/>
      <c r="T45" s="86"/>
      <c r="U45" s="87"/>
      <c r="V45" s="132"/>
      <c r="W45" s="48"/>
    </row>
    <row r="46" spans="1:23" ht="21.95" customHeight="1" thickBot="1" x14ac:dyDescent="0.2">
      <c r="A46" s="61">
        <v>40</v>
      </c>
      <c r="B46" s="93"/>
      <c r="C46" s="129"/>
      <c r="D46" s="95"/>
      <c r="E46" s="95"/>
      <c r="F46" s="94"/>
      <c r="G46" s="96"/>
      <c r="H46" s="94"/>
      <c r="I46" s="137"/>
      <c r="J46" s="94"/>
      <c r="K46" s="94"/>
      <c r="L46" s="94"/>
      <c r="M46" s="94"/>
      <c r="N46" s="94"/>
      <c r="O46" s="94"/>
      <c r="P46" s="97"/>
      <c r="Q46" s="94"/>
      <c r="R46" s="95"/>
      <c r="S46" s="95"/>
      <c r="T46" s="94"/>
      <c r="U46" s="95"/>
      <c r="V46" s="133"/>
      <c r="W46" s="48"/>
    </row>
    <row r="47" spans="1:23" x14ac:dyDescent="0.15">
      <c r="C47" s="128"/>
    </row>
  </sheetData>
  <mergeCells count="21">
    <mergeCell ref="N2:O2"/>
    <mergeCell ref="R1:V2"/>
    <mergeCell ref="U4:V4"/>
    <mergeCell ref="H4:H5"/>
    <mergeCell ref="I4:I5"/>
    <mergeCell ref="J4:J5"/>
    <mergeCell ref="K4:K5"/>
    <mergeCell ref="L4:L5"/>
    <mergeCell ref="N4:N5"/>
    <mergeCell ref="O4:O5"/>
    <mergeCell ref="Q4:Q5"/>
    <mergeCell ref="R4:R5"/>
    <mergeCell ref="S4:S5"/>
    <mergeCell ref="T4:T5"/>
    <mergeCell ref="G4:G5"/>
    <mergeCell ref="A4:A5"/>
    <mergeCell ref="B4:B5"/>
    <mergeCell ref="C4:C5"/>
    <mergeCell ref="D4:D5"/>
    <mergeCell ref="F4:F5"/>
    <mergeCell ref="E4:E5"/>
  </mergeCells>
  <phoneticPr fontId="1"/>
  <dataValidations count="4">
    <dataValidation type="list" allowBlank="1" showInputMessage="1" showErrorMessage="1" sqref="S6">
      <formula1>$AA$4:$AA$14</formula1>
    </dataValidation>
    <dataValidation type="list" allowBlank="1" showInputMessage="1" showErrorMessage="1" sqref="C6">
      <formula1>$Z$9:$Z$17</formula1>
    </dataValidation>
    <dataValidation type="list" allowBlank="1" showInputMessage="1" showErrorMessage="1" sqref="W6:W46 Q10:Q46 Q6 U13:U46">
      <formula1>$Y$4:$Y$6</formula1>
    </dataValidation>
    <dataValidation type="list" allowBlank="1" showInputMessage="1" showErrorMessage="1" sqref="R6">
      <formula1>$Z$4:$Z$6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項目!$P$3:$P$18</xm:f>
          </x14:formula1>
          <xm:sqref>G2</xm:sqref>
        </x14:dataValidation>
        <x14:dataValidation type="list" allowBlank="1" showInputMessage="1" showErrorMessage="1">
          <x14:formula1>
            <xm:f>項目!$N$3:$N$19</xm:f>
          </x14:formula1>
          <xm:sqref>I2</xm:sqref>
        </x14:dataValidation>
        <x14:dataValidation type="list" allowBlank="1" showInputMessage="1" showErrorMessage="1">
          <x14:formula1>
            <xm:f>項目!$O$3:$O$38</xm:f>
          </x14:formula1>
          <xm:sqref>K2</xm:sqref>
        </x14:dataValidation>
        <x14:dataValidation type="list" allowBlank="1" showInputMessage="1" showErrorMessage="1">
          <x14:formula1>
            <xm:f>項目!$Q$3:$Q$11</xm:f>
          </x14:formula1>
          <xm:sqref>N2 C7:C46</xm:sqref>
        </x14:dataValidation>
        <x14:dataValidation type="list" allowBlank="1" showInputMessage="1" showErrorMessage="1">
          <x14:formula1>
            <xm:f>項目!$A$4:$A$7</xm:f>
          </x14:formula1>
          <xm:sqref>Q7:Q9</xm:sqref>
        </x14:dataValidation>
        <x14:dataValidation type="list" allowBlank="1" showInputMessage="1" showErrorMessage="1">
          <x14:formula1>
            <xm:f>項目!$J$4:$J$7</xm:f>
          </x14:formula1>
          <xm:sqref>R7:R46</xm:sqref>
        </x14:dataValidation>
        <x14:dataValidation type="list" allowBlank="1" showInputMessage="1" showErrorMessage="1">
          <x14:formula1>
            <xm:f>項目!$L$4:$L$14</xm:f>
          </x14:formula1>
          <xm:sqref>S7:S46</xm:sqref>
        </x14:dataValidation>
        <x14:dataValidation type="list" allowBlank="1" showInputMessage="1" showErrorMessage="1">
          <x14:formula1>
            <xm:f>項目!$R$3:$R$5</xm:f>
          </x14:formula1>
          <xm:sqref>E6:E46</xm:sqref>
        </x14:dataValidation>
        <x14:dataValidation type="list" allowBlank="1" showInputMessage="1" showErrorMessage="1">
          <x14:formula1>
            <xm:f>項目!$S$3:$S$5</xm:f>
          </x14:formula1>
          <xm:sqref>B6:B46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49"/>
  <sheetViews>
    <sheetView zoomScale="85" zoomScaleNormal="85" workbookViewId="0">
      <selection activeCell="D46" sqref="D46"/>
    </sheetView>
  </sheetViews>
  <sheetFormatPr defaultRowHeight="13.5" x14ac:dyDescent="0.15"/>
  <cols>
    <col min="1" max="1" width="4" customWidth="1"/>
    <col min="2" max="2" width="12.5" style="36" customWidth="1"/>
    <col min="3" max="5" width="9" style="36"/>
  </cols>
  <sheetData>
    <row r="1" spans="1:14" ht="30.75" customHeight="1" thickBot="1" x14ac:dyDescent="0.2">
      <c r="B1" s="58">
        <f>+申込書!G2</f>
        <v>0</v>
      </c>
      <c r="C1" s="56" t="s">
        <v>19</v>
      </c>
      <c r="D1" s="58">
        <f>+申込書!I2</f>
        <v>0</v>
      </c>
      <c r="E1" s="57" t="s">
        <v>20</v>
      </c>
      <c r="F1" s="58">
        <f>+申込書!K2</f>
        <v>0</v>
      </c>
      <c r="G1" s="38" t="s">
        <v>21</v>
      </c>
      <c r="H1" s="161" t="s">
        <v>22</v>
      </c>
      <c r="I1" s="161"/>
      <c r="J1" s="161"/>
      <c r="K1" s="161"/>
      <c r="L1" s="160">
        <f>+申込書!N2</f>
        <v>0</v>
      </c>
      <c r="M1" s="160"/>
      <c r="N1" s="37" t="s">
        <v>1</v>
      </c>
    </row>
    <row r="2" spans="1:14" ht="14.25" thickBot="1" x14ac:dyDescent="0.2">
      <c r="A2" s="168"/>
      <c r="B2" s="174" t="s">
        <v>7</v>
      </c>
      <c r="C2" s="174" t="s">
        <v>41</v>
      </c>
      <c r="D2" s="174" t="s">
        <v>55</v>
      </c>
      <c r="E2" s="177" t="s">
        <v>31</v>
      </c>
      <c r="F2" s="171" t="s">
        <v>14</v>
      </c>
      <c r="G2" s="172"/>
      <c r="H2" s="172"/>
      <c r="I2" s="173"/>
      <c r="J2" s="166" t="s">
        <v>2</v>
      </c>
      <c r="K2" s="171" t="s">
        <v>1</v>
      </c>
      <c r="L2" s="172"/>
      <c r="M2" s="173"/>
      <c r="N2" s="166" t="s">
        <v>15</v>
      </c>
    </row>
    <row r="3" spans="1:14" ht="14.25" thickBot="1" x14ac:dyDescent="0.2">
      <c r="A3" s="169"/>
      <c r="B3" s="175"/>
      <c r="C3" s="175"/>
      <c r="D3" s="175"/>
      <c r="E3" s="178"/>
      <c r="F3" s="34" t="s">
        <v>17</v>
      </c>
      <c r="G3" s="162">
        <f>SUM(F5:I5)</f>
        <v>0</v>
      </c>
      <c r="H3" s="162"/>
      <c r="I3" s="180"/>
      <c r="J3" s="167"/>
      <c r="K3" s="35" t="s">
        <v>18</v>
      </c>
      <c r="L3" s="162">
        <f>SUM(K5:M5)</f>
        <v>0</v>
      </c>
      <c r="M3" s="163"/>
      <c r="N3" s="167"/>
    </row>
    <row r="4" spans="1:14" ht="14.25" thickBot="1" x14ac:dyDescent="0.2">
      <c r="A4" s="169"/>
      <c r="B4" s="175"/>
      <c r="C4" s="175"/>
      <c r="D4" s="175"/>
      <c r="E4" s="178"/>
      <c r="F4" s="23" t="s">
        <v>3</v>
      </c>
      <c r="G4" s="24" t="s">
        <v>10</v>
      </c>
      <c r="H4" s="24" t="s">
        <v>0</v>
      </c>
      <c r="I4" s="25" t="s">
        <v>11</v>
      </c>
      <c r="J4" s="26" t="s">
        <v>12</v>
      </c>
      <c r="K4" s="27" t="s">
        <v>0</v>
      </c>
      <c r="L4" s="28" t="s">
        <v>11</v>
      </c>
      <c r="M4" s="29" t="s">
        <v>13</v>
      </c>
      <c r="N4" s="164">
        <f>SUM(F5:M5)</f>
        <v>0</v>
      </c>
    </row>
    <row r="5" spans="1:14" ht="14.25" thickBot="1" x14ac:dyDescent="0.2">
      <c r="A5" s="170"/>
      <c r="B5" s="176"/>
      <c r="C5" s="176"/>
      <c r="D5" s="176"/>
      <c r="E5" s="179"/>
      <c r="F5" s="30">
        <f t="shared" ref="F5:M5" si="0">SUM(F6:F49)</f>
        <v>0</v>
      </c>
      <c r="G5" s="31">
        <f t="shared" si="0"/>
        <v>0</v>
      </c>
      <c r="H5" s="31">
        <f t="shared" si="0"/>
        <v>0</v>
      </c>
      <c r="I5" s="32">
        <f t="shared" si="0"/>
        <v>0</v>
      </c>
      <c r="J5" s="33">
        <f t="shared" si="0"/>
        <v>0</v>
      </c>
      <c r="K5" s="30">
        <f t="shared" si="0"/>
        <v>0</v>
      </c>
      <c r="L5" s="31">
        <f t="shared" si="0"/>
        <v>0</v>
      </c>
      <c r="M5" s="32">
        <f t="shared" si="0"/>
        <v>0</v>
      </c>
      <c r="N5" s="165"/>
    </row>
    <row r="6" spans="1:14" x14ac:dyDescent="0.15">
      <c r="A6" s="4">
        <v>1</v>
      </c>
      <c r="B6" s="49">
        <f>申込書!$F7</f>
        <v>0</v>
      </c>
      <c r="C6" s="49">
        <f>申込書!Q7</f>
        <v>0</v>
      </c>
      <c r="D6" s="49">
        <f>+申込書!R7</f>
        <v>0</v>
      </c>
      <c r="E6" s="52">
        <f>+申込書!S7</f>
        <v>0</v>
      </c>
      <c r="F6" s="5" t="str">
        <f>IFERROR(VLOOKUP($C6,項目!$A:$I,2,FALSE),"")</f>
        <v/>
      </c>
      <c r="G6" s="6" t="str">
        <f>IF($D6="参加",項目!$K$4,"　")</f>
        <v>　</v>
      </c>
      <c r="H6" s="7" t="str">
        <f>IFERROR(VLOOKUP($C6,項目!$A:$I,4,FALSE),"")</f>
        <v/>
      </c>
      <c r="I6" s="8" t="str">
        <f>IFERROR(VLOOKUP($C6,項目!$A:$I,5,FALSE),"")</f>
        <v/>
      </c>
      <c r="J6" s="9" t="str">
        <f>IF($E6="初段初回",項目!$M$4,"　")</f>
        <v>　</v>
      </c>
      <c r="K6" s="5" t="str">
        <f>IFERROR(VLOOKUP($C6,項目!$A:$I,7,FALSE),"")</f>
        <v/>
      </c>
      <c r="L6" s="7" t="str">
        <f>IFERROR(VLOOKUP($C6,項目!$A:$I,8,FALSE),"")</f>
        <v/>
      </c>
      <c r="M6" s="8" t="str">
        <f>IF($E6="初段初回",項目!$M$4,"　")</f>
        <v>　</v>
      </c>
      <c r="N6" s="10">
        <f t="shared" ref="N6:N49" si="1">SUM(F6:M6)</f>
        <v>0</v>
      </c>
    </row>
    <row r="7" spans="1:14" x14ac:dyDescent="0.15">
      <c r="A7" s="11">
        <v>2</v>
      </c>
      <c r="B7" s="50">
        <f>申込書!$F8</f>
        <v>0</v>
      </c>
      <c r="C7" s="50">
        <f>申込書!Q8</f>
        <v>0</v>
      </c>
      <c r="D7" s="50">
        <f>+申込書!R8</f>
        <v>0</v>
      </c>
      <c r="E7" s="53">
        <f>+申込書!S8</f>
        <v>0</v>
      </c>
      <c r="F7" s="12" t="str">
        <f>IFERROR(VLOOKUP($C7,項目!$A:$I,2,FALSE),"")</f>
        <v/>
      </c>
      <c r="G7" s="13" t="str">
        <f>IF($D7="参加",項目!$K$4,"　")</f>
        <v>　</v>
      </c>
      <c r="H7" s="13" t="str">
        <f>IFERROR(VLOOKUP($C7,項目!$A:$I,4,FALSE),"")</f>
        <v/>
      </c>
      <c r="I7" s="14" t="str">
        <f>IFERROR(VLOOKUP($C7,項目!$A:$I,5,FALSE),"")</f>
        <v/>
      </c>
      <c r="J7" s="15" t="str">
        <f>IF($E7="初段初回",項目!$M$4,"　")</f>
        <v>　</v>
      </c>
      <c r="K7" s="12" t="str">
        <f>IFERROR(VLOOKUP($C7,項目!$A:$I,7,FALSE),"")</f>
        <v/>
      </c>
      <c r="L7" s="13" t="str">
        <f>IFERROR(VLOOKUP($C7,項目!$A:$I,8,FALSE),"")</f>
        <v/>
      </c>
      <c r="M7" s="14" t="str">
        <f>IF($E7="初段初回",項目!$M$4,"　")</f>
        <v>　</v>
      </c>
      <c r="N7" s="16">
        <f t="shared" si="1"/>
        <v>0</v>
      </c>
    </row>
    <row r="8" spans="1:14" x14ac:dyDescent="0.15">
      <c r="A8" s="11">
        <v>3</v>
      </c>
      <c r="B8" s="50">
        <f>申込書!$F9</f>
        <v>0</v>
      </c>
      <c r="C8" s="50">
        <f>申込書!Q9</f>
        <v>0</v>
      </c>
      <c r="D8" s="50">
        <f>+申込書!R9</f>
        <v>0</v>
      </c>
      <c r="E8" s="53">
        <f>+申込書!S9</f>
        <v>0</v>
      </c>
      <c r="F8" s="12" t="str">
        <f>IFERROR(VLOOKUP($C8,項目!$A:$I,2,FALSE),"")</f>
        <v/>
      </c>
      <c r="G8" s="13" t="str">
        <f>IF($D8="参加",項目!$K$4,"　")</f>
        <v>　</v>
      </c>
      <c r="H8" s="13" t="str">
        <f>IFERROR(VLOOKUP($C8,項目!$A:$I,4,FALSE),"")</f>
        <v/>
      </c>
      <c r="I8" s="14" t="str">
        <f>IFERROR(VLOOKUP($C8,項目!$A:$I,5,FALSE),"")</f>
        <v/>
      </c>
      <c r="J8" s="15" t="str">
        <f>IF($E8="初段初回",項目!$M$4,"　")</f>
        <v>　</v>
      </c>
      <c r="K8" s="12" t="str">
        <f>IFERROR(VLOOKUP($C8,項目!$A:$I,7,FALSE),"")</f>
        <v/>
      </c>
      <c r="L8" s="13" t="str">
        <f>IFERROR(VLOOKUP($C8,項目!$A:$I,8,FALSE),"")</f>
        <v/>
      </c>
      <c r="M8" s="14" t="str">
        <f>IF($E8="初段初回",項目!$M$4,"　")</f>
        <v>　</v>
      </c>
      <c r="N8" s="16">
        <f t="shared" si="1"/>
        <v>0</v>
      </c>
    </row>
    <row r="9" spans="1:14" x14ac:dyDescent="0.15">
      <c r="A9" s="11">
        <v>4</v>
      </c>
      <c r="B9" s="50">
        <f>申込書!$F10</f>
        <v>0</v>
      </c>
      <c r="C9" s="50">
        <f>申込書!Q10</f>
        <v>0</v>
      </c>
      <c r="D9" s="50">
        <f>+申込書!R10</f>
        <v>0</v>
      </c>
      <c r="E9" s="53">
        <f>+申込書!S10</f>
        <v>0</v>
      </c>
      <c r="F9" s="12" t="str">
        <f>IFERROR(VLOOKUP($C9,項目!$A:$I,2,FALSE),"")</f>
        <v/>
      </c>
      <c r="G9" s="13" t="str">
        <f>IF($D9="参加",項目!$K$4,"　")</f>
        <v>　</v>
      </c>
      <c r="H9" s="13" t="str">
        <f>IFERROR(VLOOKUP($C9,項目!$A:$I,4,FALSE),"")</f>
        <v/>
      </c>
      <c r="I9" s="14" t="str">
        <f>IFERROR(VLOOKUP($C9,項目!$A:$I,5,FALSE),"")</f>
        <v/>
      </c>
      <c r="J9" s="15" t="str">
        <f>IF($E9="初段初回",項目!$M$4,"　")</f>
        <v>　</v>
      </c>
      <c r="K9" s="12" t="str">
        <f>IFERROR(VLOOKUP($C9,項目!$A:$I,7,FALSE),"")</f>
        <v/>
      </c>
      <c r="L9" s="13" t="str">
        <f>IFERROR(VLOOKUP($C9,項目!$A:$I,8,FALSE),"")</f>
        <v/>
      </c>
      <c r="M9" s="14" t="str">
        <f>IF($E9="初段初回",項目!$M$4,"　")</f>
        <v>　</v>
      </c>
      <c r="N9" s="16">
        <f t="shared" si="1"/>
        <v>0</v>
      </c>
    </row>
    <row r="10" spans="1:14" x14ac:dyDescent="0.15">
      <c r="A10" s="11">
        <v>5</v>
      </c>
      <c r="B10" s="50">
        <f>申込書!$F11</f>
        <v>0</v>
      </c>
      <c r="C10" s="50">
        <f>申込書!Q11</f>
        <v>0</v>
      </c>
      <c r="D10" s="50">
        <f>+申込書!R11</f>
        <v>0</v>
      </c>
      <c r="E10" s="53">
        <f>+申込書!S11</f>
        <v>0</v>
      </c>
      <c r="F10" s="12" t="str">
        <f>IFERROR(VLOOKUP($C10,項目!$A:$I,2,FALSE),"")</f>
        <v/>
      </c>
      <c r="G10" s="13" t="str">
        <f>IF($D10="参加",項目!$K$4,"　")</f>
        <v>　</v>
      </c>
      <c r="H10" s="13" t="str">
        <f>IFERROR(VLOOKUP($C10,項目!$A:$I,4,FALSE),"")</f>
        <v/>
      </c>
      <c r="I10" s="14" t="str">
        <f>IFERROR(VLOOKUP($C10,項目!$A:$I,5,FALSE),"")</f>
        <v/>
      </c>
      <c r="J10" s="15" t="str">
        <f>IF($E10="初段初回",項目!$M$4,"　")</f>
        <v>　</v>
      </c>
      <c r="K10" s="12" t="str">
        <f>IFERROR(VLOOKUP($C10,項目!$A:$I,7,FALSE),"")</f>
        <v/>
      </c>
      <c r="L10" s="13" t="str">
        <f>IFERROR(VLOOKUP($C10,項目!$A:$I,8,FALSE),"")</f>
        <v/>
      </c>
      <c r="M10" s="14" t="str">
        <f>IF($E10="初段初回",項目!$M$4,"　")</f>
        <v>　</v>
      </c>
      <c r="N10" s="16">
        <f t="shared" si="1"/>
        <v>0</v>
      </c>
    </row>
    <row r="11" spans="1:14" x14ac:dyDescent="0.15">
      <c r="A11" s="11">
        <v>6</v>
      </c>
      <c r="B11" s="50">
        <f>申込書!$F12</f>
        <v>0</v>
      </c>
      <c r="C11" s="50">
        <f>申込書!Q12</f>
        <v>0</v>
      </c>
      <c r="D11" s="50">
        <f>+申込書!R12</f>
        <v>0</v>
      </c>
      <c r="E11" s="53">
        <f>+申込書!S12</f>
        <v>0</v>
      </c>
      <c r="F11" s="12" t="str">
        <f>IFERROR(VLOOKUP($C11,項目!$A:$I,2,FALSE),"")</f>
        <v/>
      </c>
      <c r="G11" s="13" t="str">
        <f>IF($D11="参加",項目!$K$4,"　")</f>
        <v>　</v>
      </c>
      <c r="H11" s="13" t="str">
        <f>IFERROR(VLOOKUP($C11,項目!$A:$I,4,FALSE),"")</f>
        <v/>
      </c>
      <c r="I11" s="14" t="str">
        <f>IFERROR(VLOOKUP($C11,項目!$A:$I,5,FALSE),"")</f>
        <v/>
      </c>
      <c r="J11" s="15" t="str">
        <f>IF($E11="初段初回",項目!$M$4,"　")</f>
        <v>　</v>
      </c>
      <c r="K11" s="12" t="str">
        <f>IFERROR(VLOOKUP($C11,項目!$A:$I,7,FALSE),"")</f>
        <v/>
      </c>
      <c r="L11" s="13" t="str">
        <f>IFERROR(VLOOKUP($C11,項目!$A:$I,8,FALSE),"")</f>
        <v/>
      </c>
      <c r="M11" s="14" t="str">
        <f>IF($E11="初段初回",項目!$M$4,"　")</f>
        <v>　</v>
      </c>
      <c r="N11" s="16">
        <f t="shared" si="1"/>
        <v>0</v>
      </c>
    </row>
    <row r="12" spans="1:14" x14ac:dyDescent="0.15">
      <c r="A12" s="11">
        <v>7</v>
      </c>
      <c r="B12" s="50">
        <f>申込書!$F13</f>
        <v>0</v>
      </c>
      <c r="C12" s="50">
        <f>申込書!Q13</f>
        <v>0</v>
      </c>
      <c r="D12" s="50">
        <f>+申込書!R13</f>
        <v>0</v>
      </c>
      <c r="E12" s="53">
        <f>+申込書!S13</f>
        <v>0</v>
      </c>
      <c r="F12" s="12" t="str">
        <f>IFERROR(VLOOKUP($C12,項目!$A:$I,2,FALSE),"")</f>
        <v/>
      </c>
      <c r="G12" s="13" t="str">
        <f>IF($D12="参加",項目!$K$4,"　")</f>
        <v>　</v>
      </c>
      <c r="H12" s="13" t="str">
        <f>IFERROR(VLOOKUP($C12,項目!$A:$I,4,FALSE),"")</f>
        <v/>
      </c>
      <c r="I12" s="14" t="str">
        <f>IFERROR(VLOOKUP($C12,項目!$A:$I,5,FALSE),"")</f>
        <v/>
      </c>
      <c r="J12" s="15" t="str">
        <f>IF($E12="初段初回",項目!$M$4,"　")</f>
        <v>　</v>
      </c>
      <c r="K12" s="12" t="str">
        <f>IFERROR(VLOOKUP($C12,項目!$A:$I,7,FALSE),"")</f>
        <v/>
      </c>
      <c r="L12" s="13" t="str">
        <f>IFERROR(VLOOKUP($C12,項目!$A:$I,8,FALSE),"")</f>
        <v/>
      </c>
      <c r="M12" s="14" t="str">
        <f>IF($E12="初段初回",項目!$M$4,"　")</f>
        <v>　</v>
      </c>
      <c r="N12" s="16">
        <f t="shared" si="1"/>
        <v>0</v>
      </c>
    </row>
    <row r="13" spans="1:14" x14ac:dyDescent="0.15">
      <c r="A13" s="11">
        <v>8</v>
      </c>
      <c r="B13" s="50">
        <f>申込書!$F14</f>
        <v>0</v>
      </c>
      <c r="C13" s="50">
        <f>申込書!Q14</f>
        <v>0</v>
      </c>
      <c r="D13" s="50">
        <f>+申込書!R14</f>
        <v>0</v>
      </c>
      <c r="E13" s="53">
        <f>+申込書!S14</f>
        <v>0</v>
      </c>
      <c r="F13" s="12" t="str">
        <f>IFERROR(VLOOKUP($C13,項目!$A:$I,2,FALSE),"")</f>
        <v/>
      </c>
      <c r="G13" s="13" t="str">
        <f>IF($D13="参加",項目!$K$4,"　")</f>
        <v>　</v>
      </c>
      <c r="H13" s="13" t="str">
        <f>IFERROR(VLOOKUP($C13,項目!$A:$I,4,FALSE),"")</f>
        <v/>
      </c>
      <c r="I13" s="14" t="str">
        <f>IFERROR(VLOOKUP($C13,項目!$A:$I,5,FALSE),"")</f>
        <v/>
      </c>
      <c r="J13" s="15" t="str">
        <f>IF($E13="初段初回",項目!$M$4,"　")</f>
        <v>　</v>
      </c>
      <c r="K13" s="12" t="str">
        <f>IFERROR(VLOOKUP($C13,項目!$A:$I,7,FALSE),"")</f>
        <v/>
      </c>
      <c r="L13" s="13" t="str">
        <f>IFERROR(VLOOKUP($C13,項目!$A:$I,8,FALSE),"")</f>
        <v/>
      </c>
      <c r="M13" s="14" t="str">
        <f>IF($E13="初段初回",項目!$M$4,"　")</f>
        <v>　</v>
      </c>
      <c r="N13" s="16">
        <f t="shared" si="1"/>
        <v>0</v>
      </c>
    </row>
    <row r="14" spans="1:14" x14ac:dyDescent="0.15">
      <c r="A14" s="11">
        <v>9</v>
      </c>
      <c r="B14" s="50">
        <f>申込書!$F15</f>
        <v>0</v>
      </c>
      <c r="C14" s="50">
        <f>申込書!Q15</f>
        <v>0</v>
      </c>
      <c r="D14" s="50">
        <f>+申込書!R15</f>
        <v>0</v>
      </c>
      <c r="E14" s="53">
        <f>+申込書!S15</f>
        <v>0</v>
      </c>
      <c r="F14" s="12" t="str">
        <f>IFERROR(VLOOKUP($C14,項目!$A:$I,2,FALSE),"")</f>
        <v/>
      </c>
      <c r="G14" s="13" t="str">
        <f>IF($D14="参加",項目!$K$4,"　")</f>
        <v>　</v>
      </c>
      <c r="H14" s="13" t="str">
        <f>IFERROR(VLOOKUP($C14,項目!$A:$I,4,FALSE),"")</f>
        <v/>
      </c>
      <c r="I14" s="14" t="str">
        <f>IFERROR(VLOOKUP($C14,項目!$A:$I,5,FALSE),"")</f>
        <v/>
      </c>
      <c r="J14" s="15" t="str">
        <f>IF($E14="初段初回",項目!$M$4,"　")</f>
        <v>　</v>
      </c>
      <c r="K14" s="12" t="str">
        <f>IFERROR(VLOOKUP($C14,項目!$A:$I,7,FALSE),"")</f>
        <v/>
      </c>
      <c r="L14" s="13" t="str">
        <f>IFERROR(VLOOKUP($C14,項目!$A:$I,8,FALSE),"")</f>
        <v/>
      </c>
      <c r="M14" s="14" t="str">
        <f>IF($E14="初段初回",項目!$M$4,"　")</f>
        <v>　</v>
      </c>
      <c r="N14" s="16">
        <f t="shared" si="1"/>
        <v>0</v>
      </c>
    </row>
    <row r="15" spans="1:14" x14ac:dyDescent="0.15">
      <c r="A15" s="11">
        <v>10</v>
      </c>
      <c r="B15" s="50">
        <f>申込書!$F16</f>
        <v>0</v>
      </c>
      <c r="C15" s="50">
        <f>申込書!Q16</f>
        <v>0</v>
      </c>
      <c r="D15" s="50">
        <f>+申込書!R16</f>
        <v>0</v>
      </c>
      <c r="E15" s="53">
        <f>+申込書!S16</f>
        <v>0</v>
      </c>
      <c r="F15" s="12" t="str">
        <f>IFERROR(VLOOKUP($C15,項目!$A:$I,2,FALSE),"")</f>
        <v/>
      </c>
      <c r="G15" s="13" t="str">
        <f>IF($D15="参加",項目!$K$4,"　")</f>
        <v>　</v>
      </c>
      <c r="H15" s="13" t="str">
        <f>IFERROR(VLOOKUP($C15,項目!$A:$I,4,FALSE),"")</f>
        <v/>
      </c>
      <c r="I15" s="14" t="str">
        <f>IFERROR(VLOOKUP($C15,項目!$A:$I,5,FALSE),"")</f>
        <v/>
      </c>
      <c r="J15" s="15" t="str">
        <f>IF($E15="初段初回",項目!$M$4,"　")</f>
        <v>　</v>
      </c>
      <c r="K15" s="12" t="str">
        <f>IFERROR(VLOOKUP($C15,項目!$A:$I,7,FALSE),"")</f>
        <v/>
      </c>
      <c r="L15" s="13" t="str">
        <f>IFERROR(VLOOKUP($C15,項目!$A:$I,8,FALSE),"")</f>
        <v/>
      </c>
      <c r="M15" s="14" t="str">
        <f>IF($E15="初段初回",項目!$M$4,"　")</f>
        <v>　</v>
      </c>
      <c r="N15" s="16">
        <f t="shared" si="1"/>
        <v>0</v>
      </c>
    </row>
    <row r="16" spans="1:14" x14ac:dyDescent="0.15">
      <c r="A16" s="11">
        <v>11</v>
      </c>
      <c r="B16" s="50">
        <f>申込書!$F17</f>
        <v>0</v>
      </c>
      <c r="C16" s="50">
        <f>申込書!Q17</f>
        <v>0</v>
      </c>
      <c r="D16" s="50">
        <f>+申込書!R17</f>
        <v>0</v>
      </c>
      <c r="E16" s="53">
        <f>+申込書!S17</f>
        <v>0</v>
      </c>
      <c r="F16" s="12" t="str">
        <f>IFERROR(VLOOKUP($C16,項目!$A:$I,2,FALSE),"")</f>
        <v/>
      </c>
      <c r="G16" s="13" t="str">
        <f>IF($D16="参加",項目!$K$4,"　")</f>
        <v>　</v>
      </c>
      <c r="H16" s="13" t="str">
        <f>IFERROR(VLOOKUP($C16,項目!$A:$I,4,FALSE),"")</f>
        <v/>
      </c>
      <c r="I16" s="14" t="str">
        <f>IFERROR(VLOOKUP($C16,項目!$A:$I,5,FALSE),"")</f>
        <v/>
      </c>
      <c r="J16" s="15" t="str">
        <f>IF($E16="初段初回",項目!$M$4,"　")</f>
        <v>　</v>
      </c>
      <c r="K16" s="12" t="str">
        <f>IFERROR(VLOOKUP($C16,項目!$A:$I,7,FALSE),"")</f>
        <v/>
      </c>
      <c r="L16" s="13" t="str">
        <f>IFERROR(VLOOKUP($C16,項目!$A:$I,8,FALSE),"")</f>
        <v/>
      </c>
      <c r="M16" s="14" t="str">
        <f>IF($E16="初段初回",項目!$M$4,"　")</f>
        <v>　</v>
      </c>
      <c r="N16" s="16">
        <f t="shared" si="1"/>
        <v>0</v>
      </c>
    </row>
    <row r="17" spans="1:14" x14ac:dyDescent="0.15">
      <c r="A17" s="11">
        <v>12</v>
      </c>
      <c r="B17" s="50">
        <f>申込書!$F18</f>
        <v>0</v>
      </c>
      <c r="C17" s="50">
        <f>申込書!Q18</f>
        <v>0</v>
      </c>
      <c r="D17" s="50">
        <f>+申込書!R18</f>
        <v>0</v>
      </c>
      <c r="E17" s="53">
        <f>+申込書!S18</f>
        <v>0</v>
      </c>
      <c r="F17" s="12" t="str">
        <f>IFERROR(VLOOKUP($C17,項目!$A:$I,2,FALSE),"")</f>
        <v/>
      </c>
      <c r="G17" s="13" t="str">
        <f>IF($D17="参加",項目!$K$4,"　")</f>
        <v>　</v>
      </c>
      <c r="H17" s="13" t="str">
        <f>IFERROR(VLOOKUP($C17,項目!$A:$I,4,FALSE),"")</f>
        <v/>
      </c>
      <c r="I17" s="14" t="str">
        <f>IFERROR(VLOOKUP($C17,項目!$A:$I,5,FALSE),"")</f>
        <v/>
      </c>
      <c r="J17" s="15" t="str">
        <f>IF($E17="初段初回",項目!$M$4,"　")</f>
        <v>　</v>
      </c>
      <c r="K17" s="12" t="str">
        <f>IFERROR(VLOOKUP($C17,項目!$A:$I,7,FALSE),"")</f>
        <v/>
      </c>
      <c r="L17" s="13" t="str">
        <f>IFERROR(VLOOKUP($C17,項目!$A:$I,8,FALSE),"")</f>
        <v/>
      </c>
      <c r="M17" s="14" t="str">
        <f>IF($E17="初段初回",項目!$M$4,"　")</f>
        <v>　</v>
      </c>
      <c r="N17" s="16">
        <f t="shared" si="1"/>
        <v>0</v>
      </c>
    </row>
    <row r="18" spans="1:14" x14ac:dyDescent="0.15">
      <c r="A18" s="11">
        <v>13</v>
      </c>
      <c r="B18" s="50">
        <f>申込書!$F19</f>
        <v>0</v>
      </c>
      <c r="C18" s="50">
        <f>申込書!Q19</f>
        <v>0</v>
      </c>
      <c r="D18" s="50">
        <f>+申込書!R19</f>
        <v>0</v>
      </c>
      <c r="E18" s="53">
        <f>+申込書!S19</f>
        <v>0</v>
      </c>
      <c r="F18" s="12" t="str">
        <f>IFERROR(VLOOKUP($C18,項目!$A:$I,2,FALSE),"")</f>
        <v/>
      </c>
      <c r="G18" s="13" t="str">
        <f>IF($D18="参加",項目!$K$4,"　")</f>
        <v>　</v>
      </c>
      <c r="H18" s="13" t="str">
        <f>IFERROR(VLOOKUP($C18,項目!$A:$I,4,FALSE),"")</f>
        <v/>
      </c>
      <c r="I18" s="14" t="str">
        <f>IFERROR(VLOOKUP($C18,項目!$A:$I,5,FALSE),"")</f>
        <v/>
      </c>
      <c r="J18" s="15" t="str">
        <f>IF($E18="初段初回",項目!$M$4,"　")</f>
        <v>　</v>
      </c>
      <c r="K18" s="12" t="str">
        <f>IFERROR(VLOOKUP($C18,項目!$A:$I,7,FALSE),"")</f>
        <v/>
      </c>
      <c r="L18" s="13" t="str">
        <f>IFERROR(VLOOKUP($C18,項目!$A:$I,8,FALSE),"")</f>
        <v/>
      </c>
      <c r="M18" s="14" t="str">
        <f>IF($E18="初段初回",項目!$M$4,"　")</f>
        <v>　</v>
      </c>
      <c r="N18" s="16">
        <f t="shared" si="1"/>
        <v>0</v>
      </c>
    </row>
    <row r="19" spans="1:14" x14ac:dyDescent="0.15">
      <c r="A19" s="11">
        <v>14</v>
      </c>
      <c r="B19" s="50">
        <f>申込書!$F20</f>
        <v>0</v>
      </c>
      <c r="C19" s="50">
        <f>申込書!Q20</f>
        <v>0</v>
      </c>
      <c r="D19" s="50">
        <f>+申込書!R20</f>
        <v>0</v>
      </c>
      <c r="E19" s="53">
        <f>+申込書!S20</f>
        <v>0</v>
      </c>
      <c r="F19" s="12" t="str">
        <f>IFERROR(VLOOKUP($C19,項目!$A:$I,2,FALSE),"")</f>
        <v/>
      </c>
      <c r="G19" s="13" t="str">
        <f>IF($D19="参加",項目!$K$4,"　")</f>
        <v>　</v>
      </c>
      <c r="H19" s="13" t="str">
        <f>IFERROR(VLOOKUP($C19,項目!$A:$I,4,FALSE),"")</f>
        <v/>
      </c>
      <c r="I19" s="14" t="str">
        <f>IFERROR(VLOOKUP($C19,項目!$A:$I,5,FALSE),"")</f>
        <v/>
      </c>
      <c r="J19" s="15" t="str">
        <f>IF($E19="初段初回",項目!$M$4,"　")</f>
        <v>　</v>
      </c>
      <c r="K19" s="12" t="str">
        <f>IFERROR(VLOOKUP($C19,項目!$A:$I,7,FALSE),"")</f>
        <v/>
      </c>
      <c r="L19" s="13" t="str">
        <f>IFERROR(VLOOKUP($C19,項目!$A:$I,8,FALSE),"")</f>
        <v/>
      </c>
      <c r="M19" s="14" t="str">
        <f>IF($E19="初段初回",項目!$M$4,"　")</f>
        <v>　</v>
      </c>
      <c r="N19" s="16">
        <f t="shared" si="1"/>
        <v>0</v>
      </c>
    </row>
    <row r="20" spans="1:14" x14ac:dyDescent="0.15">
      <c r="A20" s="11">
        <v>15</v>
      </c>
      <c r="B20" s="50">
        <f>申込書!$F21</f>
        <v>0</v>
      </c>
      <c r="C20" s="50">
        <f>申込書!Q21</f>
        <v>0</v>
      </c>
      <c r="D20" s="50">
        <f>+申込書!R21</f>
        <v>0</v>
      </c>
      <c r="E20" s="53">
        <f>+申込書!S21</f>
        <v>0</v>
      </c>
      <c r="F20" s="12" t="str">
        <f>IFERROR(VLOOKUP($C20,項目!$A:$I,2,FALSE),"")</f>
        <v/>
      </c>
      <c r="G20" s="13" t="str">
        <f>IF($D20="参加",項目!$K$4,"　")</f>
        <v>　</v>
      </c>
      <c r="H20" s="13" t="str">
        <f>IFERROR(VLOOKUP($C20,項目!$A:$I,4,FALSE),"")</f>
        <v/>
      </c>
      <c r="I20" s="14" t="str">
        <f>IFERROR(VLOOKUP($C20,項目!$A:$I,5,FALSE),"")</f>
        <v/>
      </c>
      <c r="J20" s="15" t="str">
        <f>IF($E20="初段初回",項目!$M$4,"　")</f>
        <v>　</v>
      </c>
      <c r="K20" s="12" t="str">
        <f>IFERROR(VLOOKUP($C20,項目!$A:$I,7,FALSE),"")</f>
        <v/>
      </c>
      <c r="L20" s="13" t="str">
        <f>IFERROR(VLOOKUP($C20,項目!$A:$I,8,FALSE),"")</f>
        <v/>
      </c>
      <c r="M20" s="14" t="str">
        <f>IF($E20="初段初回",項目!$M$4,"　")</f>
        <v>　</v>
      </c>
      <c r="N20" s="16">
        <f t="shared" si="1"/>
        <v>0</v>
      </c>
    </row>
    <row r="21" spans="1:14" x14ac:dyDescent="0.15">
      <c r="A21" s="11">
        <v>16</v>
      </c>
      <c r="B21" s="50">
        <f>申込書!$F22</f>
        <v>0</v>
      </c>
      <c r="C21" s="50">
        <f>申込書!Q22</f>
        <v>0</v>
      </c>
      <c r="D21" s="50">
        <f>+申込書!R22</f>
        <v>0</v>
      </c>
      <c r="E21" s="53">
        <f>+申込書!S22</f>
        <v>0</v>
      </c>
      <c r="F21" s="12" t="str">
        <f>IFERROR(VLOOKUP($C21,項目!$A:$I,2,FALSE),"")</f>
        <v/>
      </c>
      <c r="G21" s="13" t="str">
        <f>IF($D21="参加",項目!$K$4,"　")</f>
        <v>　</v>
      </c>
      <c r="H21" s="13" t="str">
        <f>IFERROR(VLOOKUP($C21,項目!$A:$I,4,FALSE),"")</f>
        <v/>
      </c>
      <c r="I21" s="14" t="str">
        <f>IFERROR(VLOOKUP($C21,項目!$A:$I,5,FALSE),"")</f>
        <v/>
      </c>
      <c r="J21" s="15" t="str">
        <f>IF($E21="初段初回",項目!$M$4,"　")</f>
        <v>　</v>
      </c>
      <c r="K21" s="12" t="str">
        <f>IFERROR(VLOOKUP($C21,項目!$A:$I,7,FALSE),"")</f>
        <v/>
      </c>
      <c r="L21" s="13" t="str">
        <f>IFERROR(VLOOKUP($C21,項目!$A:$I,8,FALSE),"")</f>
        <v/>
      </c>
      <c r="M21" s="14" t="str">
        <f>IF($E21="初段初回",項目!$M$4,"　")</f>
        <v>　</v>
      </c>
      <c r="N21" s="16">
        <f t="shared" si="1"/>
        <v>0</v>
      </c>
    </row>
    <row r="22" spans="1:14" x14ac:dyDescent="0.15">
      <c r="A22" s="11">
        <v>17</v>
      </c>
      <c r="B22" s="50">
        <f>申込書!$F23</f>
        <v>0</v>
      </c>
      <c r="C22" s="50">
        <f>申込書!Q23</f>
        <v>0</v>
      </c>
      <c r="D22" s="50">
        <f>+申込書!R23</f>
        <v>0</v>
      </c>
      <c r="E22" s="53">
        <f>+申込書!S23</f>
        <v>0</v>
      </c>
      <c r="F22" s="12" t="str">
        <f>IFERROR(VLOOKUP($C22,項目!$A:$I,2,FALSE),"")</f>
        <v/>
      </c>
      <c r="G22" s="13" t="str">
        <f>IF($D22="参加",項目!$K$4,"　")</f>
        <v>　</v>
      </c>
      <c r="H22" s="13" t="str">
        <f>IFERROR(VLOOKUP($C22,項目!$A:$I,4,FALSE),"")</f>
        <v/>
      </c>
      <c r="I22" s="14" t="str">
        <f>IFERROR(VLOOKUP($C22,項目!$A:$I,5,FALSE),"")</f>
        <v/>
      </c>
      <c r="J22" s="15" t="str">
        <f>IF($E22="初段初回",項目!$M$4,"　")</f>
        <v>　</v>
      </c>
      <c r="K22" s="12" t="str">
        <f>IFERROR(VLOOKUP($C22,項目!$A:$I,7,FALSE),"")</f>
        <v/>
      </c>
      <c r="L22" s="13" t="str">
        <f>IFERROR(VLOOKUP($C22,項目!$A:$I,8,FALSE),"")</f>
        <v/>
      </c>
      <c r="M22" s="14" t="str">
        <f>IF($E22="初段初回",項目!$M$4,"　")</f>
        <v>　</v>
      </c>
      <c r="N22" s="16">
        <f t="shared" si="1"/>
        <v>0</v>
      </c>
    </row>
    <row r="23" spans="1:14" x14ac:dyDescent="0.15">
      <c r="A23" s="11">
        <v>18</v>
      </c>
      <c r="B23" s="50">
        <f>申込書!$F24</f>
        <v>0</v>
      </c>
      <c r="C23" s="50">
        <f>申込書!Q24</f>
        <v>0</v>
      </c>
      <c r="D23" s="50">
        <f>+申込書!R24</f>
        <v>0</v>
      </c>
      <c r="E23" s="53">
        <f>+申込書!S24</f>
        <v>0</v>
      </c>
      <c r="F23" s="12" t="str">
        <f>IFERROR(VLOOKUP($C23,項目!$A:$I,2,FALSE),"")</f>
        <v/>
      </c>
      <c r="G23" s="13" t="str">
        <f>IF($D23="参加",項目!$K$4,"　")</f>
        <v>　</v>
      </c>
      <c r="H23" s="13" t="str">
        <f>IFERROR(VLOOKUP($C23,項目!$A:$I,4,FALSE),"")</f>
        <v/>
      </c>
      <c r="I23" s="14" t="str">
        <f>IFERROR(VLOOKUP($C23,項目!$A:$I,5,FALSE),"")</f>
        <v/>
      </c>
      <c r="J23" s="15" t="str">
        <f>IF($E23="初段初回",項目!$M$4,"　")</f>
        <v>　</v>
      </c>
      <c r="K23" s="12" t="str">
        <f>IFERROR(VLOOKUP($C23,項目!$A:$I,7,FALSE),"")</f>
        <v/>
      </c>
      <c r="L23" s="13" t="str">
        <f>IFERROR(VLOOKUP($C23,項目!$A:$I,8,FALSE),"")</f>
        <v/>
      </c>
      <c r="M23" s="14" t="str">
        <f>IF($E23="初段初回",項目!$M$4,"　")</f>
        <v>　</v>
      </c>
      <c r="N23" s="16">
        <f t="shared" si="1"/>
        <v>0</v>
      </c>
    </row>
    <row r="24" spans="1:14" x14ac:dyDescent="0.15">
      <c r="A24" s="11">
        <v>19</v>
      </c>
      <c r="B24" s="50">
        <f>申込書!$F25</f>
        <v>0</v>
      </c>
      <c r="C24" s="50">
        <f>申込書!Q25</f>
        <v>0</v>
      </c>
      <c r="D24" s="50">
        <f>+申込書!R25</f>
        <v>0</v>
      </c>
      <c r="E24" s="53">
        <f>+申込書!S25</f>
        <v>0</v>
      </c>
      <c r="F24" s="12" t="str">
        <f>IFERROR(VLOOKUP($C24,項目!$A:$I,2,FALSE),"")</f>
        <v/>
      </c>
      <c r="G24" s="13" t="str">
        <f>IF($D24="参加",項目!$K$4,"　")</f>
        <v>　</v>
      </c>
      <c r="H24" s="13" t="str">
        <f>IFERROR(VLOOKUP($C24,項目!$A:$I,4,FALSE),"")</f>
        <v/>
      </c>
      <c r="I24" s="14" t="str">
        <f>IFERROR(VLOOKUP($C24,項目!$A:$I,5,FALSE),"")</f>
        <v/>
      </c>
      <c r="J24" s="15" t="str">
        <f>IF($E24="初段初回",項目!$M$4,"　")</f>
        <v>　</v>
      </c>
      <c r="K24" s="12" t="str">
        <f>IFERROR(VLOOKUP($C24,項目!$A:$I,7,FALSE),"")</f>
        <v/>
      </c>
      <c r="L24" s="13" t="str">
        <f>IFERROR(VLOOKUP($C24,項目!$A:$I,8,FALSE),"")</f>
        <v/>
      </c>
      <c r="M24" s="14" t="str">
        <f>IF($E24="初段初回",項目!$M$4,"　")</f>
        <v>　</v>
      </c>
      <c r="N24" s="16">
        <f t="shared" si="1"/>
        <v>0</v>
      </c>
    </row>
    <row r="25" spans="1:14" x14ac:dyDescent="0.15">
      <c r="A25" s="11">
        <v>20</v>
      </c>
      <c r="B25" s="50">
        <f>申込書!$F26</f>
        <v>0</v>
      </c>
      <c r="C25" s="50">
        <f>申込書!Q26</f>
        <v>0</v>
      </c>
      <c r="D25" s="50">
        <f>+申込書!R26</f>
        <v>0</v>
      </c>
      <c r="E25" s="53">
        <f>+申込書!S26</f>
        <v>0</v>
      </c>
      <c r="F25" s="12" t="str">
        <f>IFERROR(VLOOKUP($C25,項目!$A:$I,2,FALSE),"")</f>
        <v/>
      </c>
      <c r="G25" s="13" t="str">
        <f>IF($D25="参加",項目!$K$4,"　")</f>
        <v>　</v>
      </c>
      <c r="H25" s="13" t="str">
        <f>IFERROR(VLOOKUP($C25,項目!$A:$I,4,FALSE),"")</f>
        <v/>
      </c>
      <c r="I25" s="14" t="str">
        <f>IFERROR(VLOOKUP($C25,項目!$A:$I,5,FALSE),"")</f>
        <v/>
      </c>
      <c r="J25" s="15" t="str">
        <f>IF($E25="初段初回",項目!$M$4,"　")</f>
        <v>　</v>
      </c>
      <c r="K25" s="12" t="str">
        <f>IFERROR(VLOOKUP($C25,項目!$A:$I,7,FALSE),"")</f>
        <v/>
      </c>
      <c r="L25" s="13" t="str">
        <f>IFERROR(VLOOKUP($C25,項目!$A:$I,8,FALSE),"")</f>
        <v/>
      </c>
      <c r="M25" s="14" t="str">
        <f>IF($E25="初段初回",項目!$M$4,"　")</f>
        <v>　</v>
      </c>
      <c r="N25" s="16">
        <f t="shared" si="1"/>
        <v>0</v>
      </c>
    </row>
    <row r="26" spans="1:14" x14ac:dyDescent="0.15">
      <c r="A26" s="11">
        <v>21</v>
      </c>
      <c r="B26" s="50">
        <f>申込書!$F27</f>
        <v>0</v>
      </c>
      <c r="C26" s="50">
        <f>申込書!Q27</f>
        <v>0</v>
      </c>
      <c r="D26" s="50">
        <f>+申込書!R27</f>
        <v>0</v>
      </c>
      <c r="E26" s="53">
        <f>+申込書!S27</f>
        <v>0</v>
      </c>
      <c r="F26" s="12" t="str">
        <f>IFERROR(VLOOKUP($C26,項目!$A:$I,2,FALSE),"")</f>
        <v/>
      </c>
      <c r="G26" s="13" t="str">
        <f>IF($D26="参加",項目!$K$4,"　")</f>
        <v>　</v>
      </c>
      <c r="H26" s="13" t="str">
        <f>IFERROR(VLOOKUP($C26,項目!$A:$I,4,FALSE),"")</f>
        <v/>
      </c>
      <c r="I26" s="14" t="str">
        <f>IFERROR(VLOOKUP($C26,項目!$A:$I,5,FALSE),"")</f>
        <v/>
      </c>
      <c r="J26" s="15" t="str">
        <f>IF($E26="初段初回",項目!$M$4,"　")</f>
        <v>　</v>
      </c>
      <c r="K26" s="12" t="str">
        <f>IFERROR(VLOOKUP($C26,項目!$A:$I,7,FALSE),"")</f>
        <v/>
      </c>
      <c r="L26" s="13" t="str">
        <f>IFERROR(VLOOKUP($C26,項目!$A:$I,8,FALSE),"")</f>
        <v/>
      </c>
      <c r="M26" s="14" t="str">
        <f>IF($E26="初段初回",項目!$M$4,"　")</f>
        <v>　</v>
      </c>
      <c r="N26" s="16">
        <f t="shared" si="1"/>
        <v>0</v>
      </c>
    </row>
    <row r="27" spans="1:14" x14ac:dyDescent="0.15">
      <c r="A27" s="11">
        <v>22</v>
      </c>
      <c r="B27" s="50">
        <f>申込書!$F28</f>
        <v>0</v>
      </c>
      <c r="C27" s="50">
        <f>申込書!Q28</f>
        <v>0</v>
      </c>
      <c r="D27" s="50">
        <f>+申込書!R28</f>
        <v>0</v>
      </c>
      <c r="E27" s="53">
        <f>+申込書!S28</f>
        <v>0</v>
      </c>
      <c r="F27" s="12" t="str">
        <f>IFERROR(VLOOKUP($C27,項目!$A:$I,2,FALSE),"")</f>
        <v/>
      </c>
      <c r="G27" s="13" t="str">
        <f>IF($D27="参加",項目!$K$4,"　")</f>
        <v>　</v>
      </c>
      <c r="H27" s="13" t="str">
        <f>IFERROR(VLOOKUP($C27,項目!$A:$I,4,FALSE),"")</f>
        <v/>
      </c>
      <c r="I27" s="14" t="str">
        <f>IFERROR(VLOOKUP($C27,項目!$A:$I,5,FALSE),"")</f>
        <v/>
      </c>
      <c r="J27" s="15" t="str">
        <f>IF($E27="初段初回",項目!$M$4,"　")</f>
        <v>　</v>
      </c>
      <c r="K27" s="12" t="str">
        <f>IFERROR(VLOOKUP($C27,項目!$A:$I,7,FALSE),"")</f>
        <v/>
      </c>
      <c r="L27" s="13" t="str">
        <f>IFERROR(VLOOKUP($C27,項目!$A:$I,8,FALSE),"")</f>
        <v/>
      </c>
      <c r="M27" s="14" t="str">
        <f>IF($E27="初段初回",項目!$M$4,"　")</f>
        <v>　</v>
      </c>
      <c r="N27" s="16">
        <f t="shared" si="1"/>
        <v>0</v>
      </c>
    </row>
    <row r="28" spans="1:14" x14ac:dyDescent="0.15">
      <c r="A28" s="11">
        <v>23</v>
      </c>
      <c r="B28" s="50">
        <f>申込書!$F29</f>
        <v>0</v>
      </c>
      <c r="C28" s="50">
        <f>申込書!Q29</f>
        <v>0</v>
      </c>
      <c r="D28" s="50">
        <f>+申込書!R29</f>
        <v>0</v>
      </c>
      <c r="E28" s="53">
        <f>+申込書!S29</f>
        <v>0</v>
      </c>
      <c r="F28" s="12" t="str">
        <f>IFERROR(VLOOKUP($C28,項目!$A:$I,2,FALSE),"")</f>
        <v/>
      </c>
      <c r="G28" s="13" t="str">
        <f>IF($D28="参加",項目!$K$4,"　")</f>
        <v>　</v>
      </c>
      <c r="H28" s="13" t="str">
        <f>IFERROR(VLOOKUP($C28,項目!$A:$I,4,FALSE),"")</f>
        <v/>
      </c>
      <c r="I28" s="14" t="str">
        <f>IFERROR(VLOOKUP($C28,項目!$A:$I,5,FALSE),"")</f>
        <v/>
      </c>
      <c r="J28" s="15" t="str">
        <f>IF($E28="初段初回",項目!$M$4,"　")</f>
        <v>　</v>
      </c>
      <c r="K28" s="12" t="str">
        <f>IFERROR(VLOOKUP($C28,項目!$A:$I,7,FALSE),"")</f>
        <v/>
      </c>
      <c r="L28" s="13" t="str">
        <f>IFERROR(VLOOKUP($C28,項目!$A:$I,8,FALSE),"")</f>
        <v/>
      </c>
      <c r="M28" s="14" t="str">
        <f>IF($E28="初段初回",項目!$M$4,"　")</f>
        <v>　</v>
      </c>
      <c r="N28" s="16">
        <f t="shared" si="1"/>
        <v>0</v>
      </c>
    </row>
    <row r="29" spans="1:14" x14ac:dyDescent="0.15">
      <c r="A29" s="11">
        <v>24</v>
      </c>
      <c r="B29" s="50">
        <f>申込書!$F30</f>
        <v>0</v>
      </c>
      <c r="C29" s="50">
        <f>申込書!Q30</f>
        <v>0</v>
      </c>
      <c r="D29" s="50">
        <f>+申込書!R30</f>
        <v>0</v>
      </c>
      <c r="E29" s="53">
        <f>+申込書!S30</f>
        <v>0</v>
      </c>
      <c r="F29" s="12" t="str">
        <f>IFERROR(VLOOKUP($C29,項目!$A:$I,2,FALSE),"")</f>
        <v/>
      </c>
      <c r="G29" s="13" t="str">
        <f>IF($D29="参加",項目!$K$4,"　")</f>
        <v>　</v>
      </c>
      <c r="H29" s="13" t="str">
        <f>IFERROR(VLOOKUP($C29,項目!$A:$I,4,FALSE),"")</f>
        <v/>
      </c>
      <c r="I29" s="14" t="str">
        <f>IFERROR(VLOOKUP($C29,項目!$A:$I,5,FALSE),"")</f>
        <v/>
      </c>
      <c r="J29" s="15" t="str">
        <f>IF($E29="初段初回",項目!$M$4,"　")</f>
        <v>　</v>
      </c>
      <c r="K29" s="12" t="str">
        <f>IFERROR(VLOOKUP($C29,項目!$A:$I,7,FALSE),"")</f>
        <v/>
      </c>
      <c r="L29" s="13" t="str">
        <f>IFERROR(VLOOKUP($C29,項目!$A:$I,8,FALSE),"")</f>
        <v/>
      </c>
      <c r="M29" s="14" t="str">
        <f>IF($E29="初段初回",項目!$M$4,"　")</f>
        <v>　</v>
      </c>
      <c r="N29" s="16">
        <f t="shared" si="1"/>
        <v>0</v>
      </c>
    </row>
    <row r="30" spans="1:14" x14ac:dyDescent="0.15">
      <c r="A30" s="11">
        <v>25</v>
      </c>
      <c r="B30" s="50">
        <f>申込書!$F31</f>
        <v>0</v>
      </c>
      <c r="C30" s="50">
        <f>申込書!Q31</f>
        <v>0</v>
      </c>
      <c r="D30" s="50">
        <f>+申込書!R31</f>
        <v>0</v>
      </c>
      <c r="E30" s="53">
        <f>+申込書!S31</f>
        <v>0</v>
      </c>
      <c r="F30" s="12" t="str">
        <f>IFERROR(VLOOKUP($C30,項目!$A:$I,2,FALSE),"")</f>
        <v/>
      </c>
      <c r="G30" s="13" t="str">
        <f>IF($D30="参加",項目!$K$4,"　")</f>
        <v>　</v>
      </c>
      <c r="H30" s="13" t="str">
        <f>IFERROR(VLOOKUP($C30,項目!$A:$I,4,FALSE),"")</f>
        <v/>
      </c>
      <c r="I30" s="14" t="str">
        <f>IFERROR(VLOOKUP($C30,項目!$A:$I,5,FALSE),"")</f>
        <v/>
      </c>
      <c r="J30" s="15" t="str">
        <f>IF($E30="初段初回",項目!$M$4,"　")</f>
        <v>　</v>
      </c>
      <c r="K30" s="12" t="str">
        <f>IFERROR(VLOOKUP($C30,項目!$A:$I,7,FALSE),"")</f>
        <v/>
      </c>
      <c r="L30" s="13" t="str">
        <f>IFERROR(VLOOKUP($C30,項目!$A:$I,8,FALSE),"")</f>
        <v/>
      </c>
      <c r="M30" s="14" t="str">
        <f>IF($E30="初段初回",項目!$M$4,"　")</f>
        <v>　</v>
      </c>
      <c r="N30" s="16">
        <f t="shared" si="1"/>
        <v>0</v>
      </c>
    </row>
    <row r="31" spans="1:14" x14ac:dyDescent="0.15">
      <c r="A31" s="11">
        <v>26</v>
      </c>
      <c r="B31" s="50">
        <f>申込書!$F32</f>
        <v>0</v>
      </c>
      <c r="C31" s="50">
        <f>申込書!Q32</f>
        <v>0</v>
      </c>
      <c r="D31" s="50">
        <f>+申込書!R32</f>
        <v>0</v>
      </c>
      <c r="E31" s="53">
        <f>+申込書!S32</f>
        <v>0</v>
      </c>
      <c r="F31" s="12" t="str">
        <f>IFERROR(VLOOKUP($C31,項目!$A:$I,2,FALSE),"")</f>
        <v/>
      </c>
      <c r="G31" s="13" t="str">
        <f>IF($D31="参加",項目!$K$4,"　")</f>
        <v>　</v>
      </c>
      <c r="H31" s="13" t="str">
        <f>IFERROR(VLOOKUP($C31,項目!$A:$I,4,FALSE),"")</f>
        <v/>
      </c>
      <c r="I31" s="14" t="str">
        <f>IFERROR(VLOOKUP($C31,項目!$A:$I,5,FALSE),"")</f>
        <v/>
      </c>
      <c r="J31" s="15" t="str">
        <f>IF($E31="初段初回",項目!$M$4,"　")</f>
        <v>　</v>
      </c>
      <c r="K31" s="12" t="str">
        <f>IFERROR(VLOOKUP($C31,項目!$A:$I,7,FALSE),"")</f>
        <v/>
      </c>
      <c r="L31" s="13" t="str">
        <f>IFERROR(VLOOKUP($C31,項目!$A:$I,8,FALSE),"")</f>
        <v/>
      </c>
      <c r="M31" s="14" t="str">
        <f>IF($E31="初段初回",項目!$M$4,"　")</f>
        <v>　</v>
      </c>
      <c r="N31" s="16">
        <f t="shared" si="1"/>
        <v>0</v>
      </c>
    </row>
    <row r="32" spans="1:14" x14ac:dyDescent="0.15">
      <c r="A32" s="11">
        <v>27</v>
      </c>
      <c r="B32" s="50">
        <f>申込書!$F33</f>
        <v>0</v>
      </c>
      <c r="C32" s="50">
        <f>申込書!Q33</f>
        <v>0</v>
      </c>
      <c r="D32" s="50">
        <f>+申込書!R33</f>
        <v>0</v>
      </c>
      <c r="E32" s="53">
        <f>+申込書!S33</f>
        <v>0</v>
      </c>
      <c r="F32" s="12" t="str">
        <f>IFERROR(VLOOKUP($C32,項目!$A:$I,2,FALSE),"")</f>
        <v/>
      </c>
      <c r="G32" s="13" t="str">
        <f>IF($D32="参加",項目!$K$4,"　")</f>
        <v>　</v>
      </c>
      <c r="H32" s="13" t="str">
        <f>IFERROR(VLOOKUP($C32,項目!$A:$I,4,FALSE),"")</f>
        <v/>
      </c>
      <c r="I32" s="14" t="str">
        <f>IFERROR(VLOOKUP($C32,項目!$A:$I,5,FALSE),"")</f>
        <v/>
      </c>
      <c r="J32" s="15" t="str">
        <f>IF($E32="初段初回",項目!$M$4,"　")</f>
        <v>　</v>
      </c>
      <c r="K32" s="12" t="str">
        <f>IFERROR(VLOOKUP($C32,項目!$A:$I,7,FALSE),"")</f>
        <v/>
      </c>
      <c r="L32" s="13" t="str">
        <f>IFERROR(VLOOKUP($C32,項目!$A:$I,8,FALSE),"")</f>
        <v/>
      </c>
      <c r="M32" s="14" t="str">
        <f>IF($E32="初段初回",項目!$M$4,"　")</f>
        <v>　</v>
      </c>
      <c r="N32" s="16">
        <f t="shared" si="1"/>
        <v>0</v>
      </c>
    </row>
    <row r="33" spans="1:14" x14ac:dyDescent="0.15">
      <c r="A33" s="11">
        <v>28</v>
      </c>
      <c r="B33" s="50">
        <f>申込書!$F34</f>
        <v>0</v>
      </c>
      <c r="C33" s="50">
        <f>申込書!Q34</f>
        <v>0</v>
      </c>
      <c r="D33" s="50">
        <f>+申込書!R34</f>
        <v>0</v>
      </c>
      <c r="E33" s="53">
        <f>+申込書!S34</f>
        <v>0</v>
      </c>
      <c r="F33" s="12" t="str">
        <f>IFERROR(VLOOKUP($C33,項目!$A:$I,2,FALSE),"")</f>
        <v/>
      </c>
      <c r="G33" s="13" t="str">
        <f>IF($D33="参加",項目!$K$4,"　")</f>
        <v>　</v>
      </c>
      <c r="H33" s="13" t="str">
        <f>IFERROR(VLOOKUP($C33,項目!$A:$I,4,FALSE),"")</f>
        <v/>
      </c>
      <c r="I33" s="14" t="str">
        <f>IFERROR(VLOOKUP($C33,項目!$A:$I,5,FALSE),"")</f>
        <v/>
      </c>
      <c r="J33" s="15" t="str">
        <f>IF($E33="初段初回",項目!$M$4,"　")</f>
        <v>　</v>
      </c>
      <c r="K33" s="12" t="str">
        <f>IFERROR(VLOOKUP($C33,項目!$A:$I,7,FALSE),"")</f>
        <v/>
      </c>
      <c r="L33" s="13" t="str">
        <f>IFERROR(VLOOKUP($C33,項目!$A:$I,8,FALSE),"")</f>
        <v/>
      </c>
      <c r="M33" s="14" t="str">
        <f>IF($E33="初段初回",項目!$M$4,"　")</f>
        <v>　</v>
      </c>
      <c r="N33" s="16">
        <f t="shared" si="1"/>
        <v>0</v>
      </c>
    </row>
    <row r="34" spans="1:14" x14ac:dyDescent="0.15">
      <c r="A34" s="11">
        <v>29</v>
      </c>
      <c r="B34" s="50">
        <f>申込書!$F35</f>
        <v>0</v>
      </c>
      <c r="C34" s="50">
        <f>申込書!Q35</f>
        <v>0</v>
      </c>
      <c r="D34" s="50">
        <f>+申込書!R35</f>
        <v>0</v>
      </c>
      <c r="E34" s="53">
        <f>+申込書!S35</f>
        <v>0</v>
      </c>
      <c r="F34" s="12" t="str">
        <f>IFERROR(VLOOKUP($C34,項目!$A:$I,2,FALSE),"")</f>
        <v/>
      </c>
      <c r="G34" s="13" t="str">
        <f>IF($D34="参加",項目!$K$4,"　")</f>
        <v>　</v>
      </c>
      <c r="H34" s="13" t="str">
        <f>IFERROR(VLOOKUP($C34,項目!$A:$I,4,FALSE),"")</f>
        <v/>
      </c>
      <c r="I34" s="14" t="str">
        <f>IFERROR(VLOOKUP($C34,項目!$A:$I,5,FALSE),"")</f>
        <v/>
      </c>
      <c r="J34" s="15" t="str">
        <f>IF($E34="初段初回",項目!$M$4,"　")</f>
        <v>　</v>
      </c>
      <c r="K34" s="12" t="str">
        <f>IFERROR(VLOOKUP($C34,項目!$A:$I,7,FALSE),"")</f>
        <v/>
      </c>
      <c r="L34" s="13" t="str">
        <f>IFERROR(VLOOKUP($C34,項目!$A:$I,8,FALSE),"")</f>
        <v/>
      </c>
      <c r="M34" s="14" t="str">
        <f>IF($E34="初段初回",項目!$M$4,"　")</f>
        <v>　</v>
      </c>
      <c r="N34" s="16">
        <f t="shared" si="1"/>
        <v>0</v>
      </c>
    </row>
    <row r="35" spans="1:14" x14ac:dyDescent="0.15">
      <c r="A35" s="11">
        <v>30</v>
      </c>
      <c r="B35" s="50">
        <f>申込書!$F36</f>
        <v>0</v>
      </c>
      <c r="C35" s="50">
        <f>申込書!Q36</f>
        <v>0</v>
      </c>
      <c r="D35" s="50">
        <f>+申込書!R36</f>
        <v>0</v>
      </c>
      <c r="E35" s="53">
        <f>+申込書!S36</f>
        <v>0</v>
      </c>
      <c r="F35" s="12" t="str">
        <f>IFERROR(VLOOKUP($C35,項目!$A:$I,2,FALSE),"")</f>
        <v/>
      </c>
      <c r="G35" s="13" t="str">
        <f>IF($D35="参加",項目!$K$4,"　")</f>
        <v>　</v>
      </c>
      <c r="H35" s="13" t="str">
        <f>IFERROR(VLOOKUP($C35,項目!$A:$I,4,FALSE),"")</f>
        <v/>
      </c>
      <c r="I35" s="14" t="str">
        <f>IFERROR(VLOOKUP($C35,項目!$A:$I,5,FALSE),"")</f>
        <v/>
      </c>
      <c r="J35" s="15" t="str">
        <f>IF($E35="初段初回",項目!$M$4,"　")</f>
        <v>　</v>
      </c>
      <c r="K35" s="12" t="str">
        <f>IFERROR(VLOOKUP($C35,項目!$A:$I,7,FALSE),"")</f>
        <v/>
      </c>
      <c r="L35" s="13" t="str">
        <f>IFERROR(VLOOKUP($C35,項目!$A:$I,8,FALSE),"")</f>
        <v/>
      </c>
      <c r="M35" s="14" t="str">
        <f>IF($E35="初段初回",項目!$M$4,"　")</f>
        <v>　</v>
      </c>
      <c r="N35" s="16">
        <f t="shared" si="1"/>
        <v>0</v>
      </c>
    </row>
    <row r="36" spans="1:14" x14ac:dyDescent="0.15">
      <c r="A36" s="11">
        <v>31</v>
      </c>
      <c r="B36" s="50">
        <f>申込書!$F37</f>
        <v>0</v>
      </c>
      <c r="C36" s="50">
        <f>申込書!Q37</f>
        <v>0</v>
      </c>
      <c r="D36" s="50">
        <f>+申込書!R37</f>
        <v>0</v>
      </c>
      <c r="E36" s="53">
        <f>+申込書!S37</f>
        <v>0</v>
      </c>
      <c r="F36" s="12" t="str">
        <f>IFERROR(VLOOKUP($C36,項目!$A:$I,2,FALSE),"")</f>
        <v/>
      </c>
      <c r="G36" s="13" t="str">
        <f>IF($D36="参加",項目!$K$4,"　")</f>
        <v>　</v>
      </c>
      <c r="H36" s="13" t="str">
        <f>IFERROR(VLOOKUP($C36,項目!$A:$I,4,FALSE),"")</f>
        <v/>
      </c>
      <c r="I36" s="14" t="str">
        <f>IFERROR(VLOOKUP($C36,項目!$A:$I,5,FALSE),"")</f>
        <v/>
      </c>
      <c r="J36" s="15" t="str">
        <f>IF($E36="初段初回",項目!$M$4,"　")</f>
        <v>　</v>
      </c>
      <c r="K36" s="12" t="str">
        <f>IFERROR(VLOOKUP($C36,項目!$A:$I,7,FALSE),"")</f>
        <v/>
      </c>
      <c r="L36" s="13" t="str">
        <f>IFERROR(VLOOKUP($C36,項目!$A:$I,8,FALSE),"")</f>
        <v/>
      </c>
      <c r="M36" s="14" t="str">
        <f>IF($E36="初段初回",項目!$M$4,"　")</f>
        <v>　</v>
      </c>
      <c r="N36" s="16">
        <f t="shared" si="1"/>
        <v>0</v>
      </c>
    </row>
    <row r="37" spans="1:14" x14ac:dyDescent="0.15">
      <c r="A37" s="11">
        <v>32</v>
      </c>
      <c r="B37" s="50">
        <f>申込書!$F38</f>
        <v>0</v>
      </c>
      <c r="C37" s="50">
        <f>申込書!Q38</f>
        <v>0</v>
      </c>
      <c r="D37" s="50">
        <f>+申込書!R38</f>
        <v>0</v>
      </c>
      <c r="E37" s="53">
        <f>+申込書!S38</f>
        <v>0</v>
      </c>
      <c r="F37" s="12" t="str">
        <f>IFERROR(VLOOKUP($C37,項目!$A:$I,2,FALSE),"")</f>
        <v/>
      </c>
      <c r="G37" s="13" t="str">
        <f>IF($D37="参加",項目!$K$4,"　")</f>
        <v>　</v>
      </c>
      <c r="H37" s="13" t="str">
        <f>IFERROR(VLOOKUP($C37,項目!$A:$I,4,FALSE),"")</f>
        <v/>
      </c>
      <c r="I37" s="14" t="str">
        <f>IFERROR(VLOOKUP($C37,項目!$A:$I,5,FALSE),"")</f>
        <v/>
      </c>
      <c r="J37" s="15" t="str">
        <f>IF($E37="初段初回",項目!$M$4,"　")</f>
        <v>　</v>
      </c>
      <c r="K37" s="12" t="str">
        <f>IFERROR(VLOOKUP($C37,項目!$A:$I,7,FALSE),"")</f>
        <v/>
      </c>
      <c r="L37" s="13" t="str">
        <f>IFERROR(VLOOKUP($C37,項目!$A:$I,8,FALSE),"")</f>
        <v/>
      </c>
      <c r="M37" s="14" t="str">
        <f>IF($E37="初段初回",項目!$M$4,"　")</f>
        <v>　</v>
      </c>
      <c r="N37" s="16">
        <f t="shared" si="1"/>
        <v>0</v>
      </c>
    </row>
    <row r="38" spans="1:14" x14ac:dyDescent="0.15">
      <c r="A38" s="11">
        <v>33</v>
      </c>
      <c r="B38" s="50">
        <f>申込書!$F40</f>
        <v>0</v>
      </c>
      <c r="C38" s="50">
        <f>申込書!Q40</f>
        <v>0</v>
      </c>
      <c r="D38" s="50">
        <f>+申込書!R40</f>
        <v>0</v>
      </c>
      <c r="E38" s="54">
        <f>+申込書!S40</f>
        <v>0</v>
      </c>
      <c r="F38" s="12" t="str">
        <f>IFERROR(VLOOKUP($C38,項目!$A:$I,2,FALSE),"")</f>
        <v/>
      </c>
      <c r="G38" s="13" t="str">
        <f>IF($D38="参加",項目!$K$4,"　")</f>
        <v>　</v>
      </c>
      <c r="H38" s="13" t="str">
        <f>IFERROR(VLOOKUP($C38,項目!$A:$I,4,FALSE),"")</f>
        <v/>
      </c>
      <c r="I38" s="14" t="str">
        <f>IFERROR(VLOOKUP($C38,項目!$A:$I,5,FALSE),"")</f>
        <v/>
      </c>
      <c r="J38" s="15" t="str">
        <f>IF($E38="初段初回",項目!$M$4,"　")</f>
        <v>　</v>
      </c>
      <c r="K38" s="12" t="str">
        <f>IFERROR(VLOOKUP($C38,項目!$A:$I,7,FALSE),"")</f>
        <v/>
      </c>
      <c r="L38" s="13" t="str">
        <f>IFERROR(VLOOKUP($C38,項目!$A:$I,8,FALSE),"")</f>
        <v/>
      </c>
      <c r="M38" s="14" t="str">
        <f>IF($E38="初段初回",項目!$M$4,"　")</f>
        <v>　</v>
      </c>
      <c r="N38" s="16">
        <f t="shared" ref="N38:N39" si="2">SUM(F38:M38)</f>
        <v>0</v>
      </c>
    </row>
    <row r="39" spans="1:14" x14ac:dyDescent="0.15">
      <c r="A39" s="11">
        <v>34</v>
      </c>
      <c r="B39" s="50">
        <f>申込書!$F41</f>
        <v>0</v>
      </c>
      <c r="C39" s="50">
        <f>申込書!Q41</f>
        <v>0</v>
      </c>
      <c r="D39" s="50">
        <f>+申込書!R41</f>
        <v>0</v>
      </c>
      <c r="E39" s="53">
        <f>+申込書!S41</f>
        <v>0</v>
      </c>
      <c r="F39" s="12" t="str">
        <f>IFERROR(VLOOKUP($C39,項目!$A:$I,2,FALSE),"")</f>
        <v/>
      </c>
      <c r="G39" s="13" t="str">
        <f>IF($D39="参加",項目!$K$4,"　")</f>
        <v>　</v>
      </c>
      <c r="H39" s="13" t="str">
        <f>IFERROR(VLOOKUP($C39,項目!$A:$I,4,FALSE),"")</f>
        <v/>
      </c>
      <c r="I39" s="14" t="str">
        <f>IFERROR(VLOOKUP($C39,項目!$A:$I,5,FALSE),"")</f>
        <v/>
      </c>
      <c r="J39" s="15" t="str">
        <f>IF($E39="初段初回",項目!$M$4,"　")</f>
        <v>　</v>
      </c>
      <c r="K39" s="12" t="str">
        <f>IFERROR(VLOOKUP($C39,項目!$A:$I,7,FALSE),"")</f>
        <v/>
      </c>
      <c r="L39" s="13" t="str">
        <f>IFERROR(VLOOKUP($C39,項目!$A:$I,8,FALSE),"")</f>
        <v/>
      </c>
      <c r="M39" s="14" t="str">
        <f>IF($E39="初段初回",項目!$M$4,"　")</f>
        <v>　</v>
      </c>
      <c r="N39" s="16">
        <f t="shared" si="2"/>
        <v>0</v>
      </c>
    </row>
    <row r="40" spans="1:14" x14ac:dyDescent="0.15">
      <c r="A40" s="11">
        <v>35</v>
      </c>
      <c r="B40" s="50">
        <f>申込書!$F42</f>
        <v>0</v>
      </c>
      <c r="C40" s="50">
        <f>申込書!Q42</f>
        <v>0</v>
      </c>
      <c r="D40" s="50">
        <f>+申込書!R42</f>
        <v>0</v>
      </c>
      <c r="E40" s="53">
        <f>+申込書!S42</f>
        <v>0</v>
      </c>
      <c r="F40" s="12" t="str">
        <f>IFERROR(VLOOKUP($C40,項目!$A:$I,2,FALSE),"")</f>
        <v/>
      </c>
      <c r="G40" s="13" t="str">
        <f>IF($D40="参加",項目!$K$4,"　")</f>
        <v>　</v>
      </c>
      <c r="H40" s="13" t="str">
        <f>IFERROR(VLOOKUP($C40,項目!$A:$I,4,FALSE),"")</f>
        <v/>
      </c>
      <c r="I40" s="14" t="str">
        <f>IFERROR(VLOOKUP($C40,項目!$A:$I,5,FALSE),"")</f>
        <v/>
      </c>
      <c r="J40" s="15" t="str">
        <f>IF($E40="初段初回",項目!$M$4,"　")</f>
        <v>　</v>
      </c>
      <c r="K40" s="12" t="str">
        <f>IFERROR(VLOOKUP($C40,項目!$A:$I,7,FALSE),"")</f>
        <v/>
      </c>
      <c r="L40" s="13" t="str">
        <f>IFERROR(VLOOKUP($C40,項目!$A:$I,8,FALSE),"")</f>
        <v/>
      </c>
      <c r="M40" s="14" t="str">
        <f>IF($E40="初段初回",項目!$M$4,"　")</f>
        <v>　</v>
      </c>
      <c r="N40" s="16">
        <f t="shared" si="1"/>
        <v>0</v>
      </c>
    </row>
    <row r="41" spans="1:14" x14ac:dyDescent="0.15">
      <c r="A41" s="11">
        <v>36</v>
      </c>
      <c r="B41" s="50">
        <f>申込書!$F43</f>
        <v>0</v>
      </c>
      <c r="C41" s="50">
        <f>申込書!Q43</f>
        <v>0</v>
      </c>
      <c r="D41" s="50">
        <f>+申込書!R43</f>
        <v>0</v>
      </c>
      <c r="E41" s="53">
        <f>+申込書!S43</f>
        <v>0</v>
      </c>
      <c r="F41" s="12" t="str">
        <f>IFERROR(VLOOKUP($C41,項目!$A:$I,2,FALSE),"")</f>
        <v/>
      </c>
      <c r="G41" s="13" t="str">
        <f>IF($D41="参加",項目!$K$4,"　")</f>
        <v>　</v>
      </c>
      <c r="H41" s="13" t="str">
        <f>IFERROR(VLOOKUP($C41,項目!$A:$I,4,FALSE),"")</f>
        <v/>
      </c>
      <c r="I41" s="14" t="str">
        <f>IFERROR(VLOOKUP($C41,項目!$A:$I,5,FALSE),"")</f>
        <v/>
      </c>
      <c r="J41" s="15" t="str">
        <f>IF($E41="初段初回",項目!$M$4,"　")</f>
        <v>　</v>
      </c>
      <c r="K41" s="12" t="str">
        <f>IFERROR(VLOOKUP($C41,項目!$A:$I,7,FALSE),"")</f>
        <v/>
      </c>
      <c r="L41" s="13" t="str">
        <f>IFERROR(VLOOKUP($C41,項目!$A:$I,8,FALSE),"")</f>
        <v/>
      </c>
      <c r="M41" s="14" t="str">
        <f>IF($E41="初段初回",項目!$M$4,"　")</f>
        <v>　</v>
      </c>
      <c r="N41" s="16">
        <f t="shared" si="1"/>
        <v>0</v>
      </c>
    </row>
    <row r="42" spans="1:14" x14ac:dyDescent="0.15">
      <c r="A42" s="11">
        <v>37</v>
      </c>
      <c r="B42" s="50">
        <f>申込書!$F44</f>
        <v>0</v>
      </c>
      <c r="C42" s="50">
        <f>申込書!Q44</f>
        <v>0</v>
      </c>
      <c r="D42" s="50">
        <f>+申込書!R44</f>
        <v>0</v>
      </c>
      <c r="E42" s="53">
        <f>+申込書!S44</f>
        <v>0</v>
      </c>
      <c r="F42" s="12" t="str">
        <f>IFERROR(VLOOKUP($C42,項目!$A:$I,2,FALSE),"")</f>
        <v/>
      </c>
      <c r="G42" s="13" t="str">
        <f>IF($D42="参加",項目!$K$4,"　")</f>
        <v>　</v>
      </c>
      <c r="H42" s="13" t="str">
        <f>IFERROR(VLOOKUP($C42,項目!$A:$I,4,FALSE),"")</f>
        <v/>
      </c>
      <c r="I42" s="14" t="str">
        <f>IFERROR(VLOOKUP($C42,項目!$A:$I,5,FALSE),"")</f>
        <v/>
      </c>
      <c r="J42" s="15" t="str">
        <f>IF($E42="初段初回",項目!$M$4,"　")</f>
        <v>　</v>
      </c>
      <c r="K42" s="12" t="str">
        <f>IFERROR(VLOOKUP($C42,項目!$A:$I,7,FALSE),"")</f>
        <v/>
      </c>
      <c r="L42" s="13" t="str">
        <f>IFERROR(VLOOKUP($C42,項目!$A:$I,8,FALSE),"")</f>
        <v/>
      </c>
      <c r="M42" s="14" t="str">
        <f>IF($E42="初段初回",項目!$M$4,"　")</f>
        <v>　</v>
      </c>
      <c r="N42" s="16">
        <f t="shared" si="1"/>
        <v>0</v>
      </c>
    </row>
    <row r="43" spans="1:14" x14ac:dyDescent="0.15">
      <c r="A43" s="11">
        <v>38</v>
      </c>
      <c r="B43" s="50">
        <f>申込書!$F45</f>
        <v>0</v>
      </c>
      <c r="C43" s="50">
        <f>申込書!Q45</f>
        <v>0</v>
      </c>
      <c r="D43" s="50">
        <f>+申込書!R45</f>
        <v>0</v>
      </c>
      <c r="E43" s="53">
        <f>+申込書!S45</f>
        <v>0</v>
      </c>
      <c r="F43" s="12" t="str">
        <f>IFERROR(VLOOKUP($C43,項目!$A:$I,2,FALSE),"")</f>
        <v/>
      </c>
      <c r="G43" s="13" t="str">
        <f>IF($D43="参加",項目!$K$4,"　")</f>
        <v>　</v>
      </c>
      <c r="H43" s="13" t="str">
        <f>IFERROR(VLOOKUP($C43,項目!$A:$I,4,FALSE),"")</f>
        <v/>
      </c>
      <c r="I43" s="14" t="str">
        <f>IFERROR(VLOOKUP($C43,項目!$A:$I,5,FALSE),"")</f>
        <v/>
      </c>
      <c r="J43" s="15" t="str">
        <f>IF($E43="初段初回",項目!$M$4,"　")</f>
        <v>　</v>
      </c>
      <c r="K43" s="12" t="str">
        <f>IFERROR(VLOOKUP($C43,項目!$A:$I,7,FALSE),"")</f>
        <v/>
      </c>
      <c r="L43" s="13" t="str">
        <f>IFERROR(VLOOKUP($C43,項目!$A:$I,8,FALSE),"")</f>
        <v/>
      </c>
      <c r="M43" s="14" t="str">
        <f>IF($E43="初段初回",項目!$M$4,"　")</f>
        <v>　</v>
      </c>
      <c r="N43" s="16">
        <f t="shared" si="1"/>
        <v>0</v>
      </c>
    </row>
    <row r="44" spans="1:14" x14ac:dyDescent="0.15">
      <c r="A44" s="11">
        <v>39</v>
      </c>
      <c r="B44" s="50">
        <f>申込書!$F46</f>
        <v>0</v>
      </c>
      <c r="C44" s="50">
        <f>申込書!Q46</f>
        <v>0</v>
      </c>
      <c r="D44" s="50">
        <f>+申込書!R46</f>
        <v>0</v>
      </c>
      <c r="E44" s="53">
        <f>+申込書!S46</f>
        <v>0</v>
      </c>
      <c r="F44" s="12" t="str">
        <f>IFERROR(VLOOKUP($C44,項目!$A:$I,2,FALSE),"")</f>
        <v/>
      </c>
      <c r="G44" s="13" t="str">
        <f>IF($D44="参加",項目!$K$4,"　")</f>
        <v>　</v>
      </c>
      <c r="H44" s="13" t="str">
        <f>IFERROR(VLOOKUP($C44,項目!$A:$I,4,FALSE),"")</f>
        <v/>
      </c>
      <c r="I44" s="14" t="str">
        <f>IFERROR(VLOOKUP($C44,項目!$A:$I,5,FALSE),"")</f>
        <v/>
      </c>
      <c r="J44" s="15" t="str">
        <f>IF($E44="初段初回",項目!$M$4,"　")</f>
        <v>　</v>
      </c>
      <c r="K44" s="12" t="str">
        <f>IFERROR(VLOOKUP($C44,項目!$A:$I,7,FALSE),"")</f>
        <v/>
      </c>
      <c r="L44" s="13" t="str">
        <f>IFERROR(VLOOKUP($C44,項目!$A:$I,8,FALSE),"")</f>
        <v/>
      </c>
      <c r="M44" s="14" t="str">
        <f>IF($E44="初段初回",項目!$M$4,"　")</f>
        <v>　</v>
      </c>
      <c r="N44" s="16">
        <f t="shared" si="1"/>
        <v>0</v>
      </c>
    </row>
    <row r="45" spans="1:14" x14ac:dyDescent="0.15">
      <c r="A45" s="11">
        <v>40</v>
      </c>
      <c r="B45" s="50">
        <f>申込書!$F47</f>
        <v>0</v>
      </c>
      <c r="C45" s="50">
        <f>申込書!Q47</f>
        <v>0</v>
      </c>
      <c r="D45" s="50">
        <f>+申込書!R47</f>
        <v>0</v>
      </c>
      <c r="E45" s="53">
        <f>+申込書!S47</f>
        <v>0</v>
      </c>
      <c r="F45" s="12" t="str">
        <f>IFERROR(VLOOKUP($C45,項目!$A:$I,2,FALSE),"")</f>
        <v/>
      </c>
      <c r="G45" s="13" t="str">
        <f>IF($D45="参加",項目!$K$4,"　")</f>
        <v>　</v>
      </c>
      <c r="H45" s="13" t="str">
        <f>IFERROR(VLOOKUP($C45,項目!$A:$I,4,FALSE),"")</f>
        <v/>
      </c>
      <c r="I45" s="14" t="str">
        <f>IFERROR(VLOOKUP($C45,項目!$A:$I,5,FALSE),"")</f>
        <v/>
      </c>
      <c r="J45" s="15" t="str">
        <f>IF($E45="初段初回",項目!$M$4,"　")</f>
        <v>　</v>
      </c>
      <c r="K45" s="12" t="str">
        <f>IFERROR(VLOOKUP($C45,項目!$A:$I,7,FALSE),"")</f>
        <v/>
      </c>
      <c r="L45" s="13" t="str">
        <f>IFERROR(VLOOKUP($C45,項目!$A:$I,8,FALSE),"")</f>
        <v/>
      </c>
      <c r="M45" s="14" t="str">
        <f>IF($E45="初段初回",項目!$M$4,"　")</f>
        <v>　</v>
      </c>
      <c r="N45" s="16">
        <f t="shared" si="1"/>
        <v>0</v>
      </c>
    </row>
    <row r="46" spans="1:14" x14ac:dyDescent="0.15">
      <c r="A46" s="11">
        <v>41</v>
      </c>
      <c r="B46" s="50">
        <f>申込書!$F48</f>
        <v>0</v>
      </c>
      <c r="C46" s="50">
        <f>申込書!Q48</f>
        <v>0</v>
      </c>
      <c r="D46" s="50">
        <f>+申込書!R48</f>
        <v>0</v>
      </c>
      <c r="E46" s="53">
        <f>+申込書!S48</f>
        <v>0</v>
      </c>
      <c r="F46" s="12" t="str">
        <f>IFERROR(VLOOKUP($C46,項目!$A:$I,2,FALSE),"")</f>
        <v/>
      </c>
      <c r="G46" s="13" t="str">
        <f>IF($D46="参加",項目!$K$4,"　")</f>
        <v>　</v>
      </c>
      <c r="H46" s="13" t="str">
        <f>IFERROR(VLOOKUP($C46,項目!$A:$I,4,FALSE),"")</f>
        <v/>
      </c>
      <c r="I46" s="14" t="str">
        <f>IFERROR(VLOOKUP($C46,項目!$A:$I,5,FALSE),"")</f>
        <v/>
      </c>
      <c r="J46" s="15" t="str">
        <f>IF($E46="初段初回",項目!$M$4,"　")</f>
        <v>　</v>
      </c>
      <c r="K46" s="12" t="str">
        <f>IFERROR(VLOOKUP($C46,項目!$A:$I,7,FALSE),"")</f>
        <v/>
      </c>
      <c r="L46" s="13" t="str">
        <f>IFERROR(VLOOKUP($C46,項目!$A:$I,8,FALSE),"")</f>
        <v/>
      </c>
      <c r="M46" s="14" t="str">
        <f>IF($E46="初段初回",項目!$M$4,"　")</f>
        <v>　</v>
      </c>
      <c r="N46" s="16">
        <f t="shared" si="1"/>
        <v>0</v>
      </c>
    </row>
    <row r="47" spans="1:14" x14ac:dyDescent="0.15">
      <c r="A47" s="11">
        <v>42</v>
      </c>
      <c r="B47" s="50">
        <f>申込書!$F49</f>
        <v>0</v>
      </c>
      <c r="C47" s="50">
        <f>申込書!Q49</f>
        <v>0</v>
      </c>
      <c r="D47" s="50">
        <f>+申込書!R49</f>
        <v>0</v>
      </c>
      <c r="E47" s="53">
        <f>+申込書!S49</f>
        <v>0</v>
      </c>
      <c r="F47" s="12" t="str">
        <f>IFERROR(VLOOKUP($C47,項目!$A:$I,2,FALSE),"")</f>
        <v/>
      </c>
      <c r="G47" s="13" t="str">
        <f>IF($D47="参加",項目!$K$4,"　")</f>
        <v>　</v>
      </c>
      <c r="H47" s="13" t="str">
        <f>IFERROR(VLOOKUP($C47,項目!$A:$I,4,FALSE),"")</f>
        <v/>
      </c>
      <c r="I47" s="14" t="str">
        <f>IFERROR(VLOOKUP($C47,項目!$A:$I,5,FALSE),"")</f>
        <v/>
      </c>
      <c r="J47" s="15" t="str">
        <f>IF($E47="初段初回",項目!$M$4,"　")</f>
        <v>　</v>
      </c>
      <c r="K47" s="12" t="str">
        <f>IFERROR(VLOOKUP($C47,項目!$A:$I,7,FALSE),"")</f>
        <v/>
      </c>
      <c r="L47" s="13" t="str">
        <f>IFERROR(VLOOKUP($C47,項目!$A:$I,8,FALSE),"")</f>
        <v/>
      </c>
      <c r="M47" s="14" t="str">
        <f>IF($E47="初段初回",項目!$M$4,"　")</f>
        <v>　</v>
      </c>
      <c r="N47" s="16">
        <f t="shared" si="1"/>
        <v>0</v>
      </c>
    </row>
    <row r="48" spans="1:14" x14ac:dyDescent="0.15">
      <c r="A48" s="11">
        <v>43</v>
      </c>
      <c r="B48" s="50">
        <f>申込書!$F50</f>
        <v>0</v>
      </c>
      <c r="C48" s="50">
        <f>申込書!Q50</f>
        <v>0</v>
      </c>
      <c r="D48" s="50">
        <f>+申込書!R50</f>
        <v>0</v>
      </c>
      <c r="E48" s="53">
        <f>+申込書!S50</f>
        <v>0</v>
      </c>
      <c r="F48" s="12" t="str">
        <f>IFERROR(VLOOKUP($C48,項目!$A:$I,2,FALSE),"")</f>
        <v/>
      </c>
      <c r="G48" s="13" t="str">
        <f>IF($D48="参加",項目!$K$4,"　")</f>
        <v>　</v>
      </c>
      <c r="H48" s="13" t="str">
        <f>IFERROR(VLOOKUP($C48,項目!$A:$I,4,FALSE),"")</f>
        <v/>
      </c>
      <c r="I48" s="14" t="str">
        <f>IFERROR(VLOOKUP($C48,項目!$A:$I,5,FALSE),"")</f>
        <v/>
      </c>
      <c r="J48" s="15" t="str">
        <f>IF($E48="初段初回",項目!$M$4,"　")</f>
        <v>　</v>
      </c>
      <c r="K48" s="12" t="str">
        <f>IFERROR(VLOOKUP($C48,項目!$A:$I,7,FALSE),"")</f>
        <v/>
      </c>
      <c r="L48" s="13" t="str">
        <f>IFERROR(VLOOKUP($C48,項目!$A:$I,8,FALSE),"")</f>
        <v/>
      </c>
      <c r="M48" s="14" t="str">
        <f>IF($E48="初段初回",項目!$M$4,"　")</f>
        <v>　</v>
      </c>
      <c r="N48" s="16">
        <f t="shared" si="1"/>
        <v>0</v>
      </c>
    </row>
    <row r="49" spans="1:14" ht="14.25" thickBot="1" x14ac:dyDescent="0.2">
      <c r="A49" s="17">
        <v>44</v>
      </c>
      <c r="B49" s="51">
        <f>申込書!$F51</f>
        <v>0</v>
      </c>
      <c r="C49" s="51">
        <f>申込書!Q51</f>
        <v>0</v>
      </c>
      <c r="D49" s="51">
        <f>+申込書!R51</f>
        <v>0</v>
      </c>
      <c r="E49" s="55">
        <f>+申込書!S51</f>
        <v>0</v>
      </c>
      <c r="F49" s="18" t="str">
        <f>IFERROR(VLOOKUP($C49,項目!$A:$I,2,FALSE),"")</f>
        <v/>
      </c>
      <c r="G49" s="19" t="str">
        <f>IF($D49="参加",項目!$K$4,"　")</f>
        <v>　</v>
      </c>
      <c r="H49" s="19" t="str">
        <f>IFERROR(VLOOKUP($C49,項目!$A:$I,4,FALSE),"")</f>
        <v/>
      </c>
      <c r="I49" s="20" t="str">
        <f>IFERROR(VLOOKUP($C49,項目!$A:$I,5,FALSE),"")</f>
        <v/>
      </c>
      <c r="J49" s="21" t="str">
        <f>IF($E49="初段初回",項目!$M$4,"　")</f>
        <v>　</v>
      </c>
      <c r="K49" s="18" t="str">
        <f>IFERROR(VLOOKUP($C49,項目!$A:$I,7,FALSE),"")</f>
        <v/>
      </c>
      <c r="L49" s="19" t="str">
        <f>IFERROR(VLOOKUP($C49,項目!$A:$I,8,FALSE),"")</f>
        <v/>
      </c>
      <c r="M49" s="20" t="str">
        <f>IF($E49="初段初回",項目!$M$4,"　")</f>
        <v>　</v>
      </c>
      <c r="N49" s="22">
        <f t="shared" si="1"/>
        <v>0</v>
      </c>
    </row>
  </sheetData>
  <sheetProtection selectLockedCells="1"/>
  <mergeCells count="14">
    <mergeCell ref="A2:A5"/>
    <mergeCell ref="F2:I2"/>
    <mergeCell ref="K2:M2"/>
    <mergeCell ref="B2:B5"/>
    <mergeCell ref="C2:C5"/>
    <mergeCell ref="D2:D5"/>
    <mergeCell ref="E2:E5"/>
    <mergeCell ref="G3:I3"/>
    <mergeCell ref="L1:M1"/>
    <mergeCell ref="H1:K1"/>
    <mergeCell ref="L3:M3"/>
    <mergeCell ref="N4:N5"/>
    <mergeCell ref="N2:N3"/>
    <mergeCell ref="J2:J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P10"/>
  <sheetViews>
    <sheetView topLeftCell="A4" zoomScale="70" zoomScaleNormal="70" workbookViewId="0">
      <selection activeCell="E11" sqref="E11"/>
    </sheetView>
  </sheetViews>
  <sheetFormatPr defaultRowHeight="13.5" x14ac:dyDescent="0.15"/>
  <cols>
    <col min="1" max="1" width="5.5" customWidth="1"/>
    <col min="2" max="2" width="7.75" customWidth="1"/>
    <col min="3" max="6" width="5.5" customWidth="1"/>
    <col min="7" max="7" width="12.25" customWidth="1"/>
    <col min="9" max="9" width="14" customWidth="1"/>
    <col min="12" max="12" width="3.375" customWidth="1"/>
  </cols>
  <sheetData>
    <row r="1" spans="2:16" ht="14.25" thickBot="1" x14ac:dyDescent="0.2"/>
    <row r="2" spans="2:16" ht="39.75" customHeight="1" thickBot="1" x14ac:dyDescent="0.2">
      <c r="B2" s="68">
        <f>+経理表!B1</f>
        <v>0</v>
      </c>
      <c r="C2" s="69" t="s">
        <v>76</v>
      </c>
      <c r="D2" s="70">
        <f>+経理表!D1</f>
        <v>0</v>
      </c>
      <c r="E2" s="69" t="s">
        <v>20</v>
      </c>
      <c r="F2" s="70">
        <f>+経理表!F1</f>
        <v>0</v>
      </c>
      <c r="G2" s="71" t="s">
        <v>77</v>
      </c>
      <c r="I2" s="72">
        <f>+経理表!L1</f>
        <v>0</v>
      </c>
      <c r="J2" s="184" t="s">
        <v>85</v>
      </c>
      <c r="K2" s="185"/>
      <c r="L2" s="59"/>
    </row>
    <row r="3" spans="2:16" ht="14.25" thickBot="1" x14ac:dyDescent="0.2">
      <c r="M3" s="65"/>
    </row>
    <row r="4" spans="2:16" ht="27" customHeight="1" thickTop="1" thickBot="1" x14ac:dyDescent="0.2">
      <c r="H4" s="104"/>
      <c r="I4" s="105" t="s">
        <v>7</v>
      </c>
      <c r="J4" s="105" t="s">
        <v>80</v>
      </c>
      <c r="K4" s="106" t="s">
        <v>84</v>
      </c>
      <c r="L4" s="36"/>
      <c r="M4" s="116" t="s">
        <v>89</v>
      </c>
      <c r="N4" s="117"/>
      <c r="O4" s="117"/>
      <c r="P4" s="118"/>
    </row>
    <row r="5" spans="2:16" ht="30" customHeight="1" thickBot="1" x14ac:dyDescent="0.2">
      <c r="H5" s="107">
        <v>1</v>
      </c>
      <c r="I5" s="98"/>
      <c r="J5" s="99" t="s">
        <v>81</v>
      </c>
      <c r="K5" s="108">
        <f>IF(J5="〇",1,"　")</f>
        <v>1</v>
      </c>
      <c r="L5" s="66"/>
      <c r="M5" s="119" t="s">
        <v>90</v>
      </c>
      <c r="N5" s="120"/>
      <c r="O5" s="115"/>
      <c r="P5" s="121"/>
    </row>
    <row r="6" spans="2:16" ht="30" customHeight="1" thickTop="1" x14ac:dyDescent="0.15">
      <c r="H6" s="107">
        <v>2</v>
      </c>
      <c r="I6" s="100"/>
      <c r="J6" s="101"/>
      <c r="K6" s="108" t="str">
        <f t="shared" ref="K6:K9" si="0">IF(J6="〇",1,"　")</f>
        <v>　</v>
      </c>
      <c r="L6" s="66"/>
      <c r="O6" s="67"/>
      <c r="P6" s="67"/>
    </row>
    <row r="7" spans="2:16" ht="30" customHeight="1" x14ac:dyDescent="0.15">
      <c r="H7" s="107">
        <v>3</v>
      </c>
      <c r="I7" s="100"/>
      <c r="J7" s="101"/>
      <c r="K7" s="108" t="str">
        <f t="shared" si="0"/>
        <v>　</v>
      </c>
      <c r="L7" s="66"/>
    </row>
    <row r="8" spans="2:16" ht="30" customHeight="1" x14ac:dyDescent="0.15">
      <c r="H8" s="107">
        <v>4</v>
      </c>
      <c r="I8" s="100"/>
      <c r="J8" s="101"/>
      <c r="K8" s="108" t="str">
        <f t="shared" si="0"/>
        <v>　</v>
      </c>
      <c r="L8" s="66"/>
    </row>
    <row r="9" spans="2:16" ht="30" customHeight="1" thickBot="1" x14ac:dyDescent="0.2">
      <c r="H9" s="107">
        <v>5</v>
      </c>
      <c r="I9" s="102"/>
      <c r="J9" s="103"/>
      <c r="K9" s="108" t="str">
        <f t="shared" si="0"/>
        <v>　</v>
      </c>
      <c r="L9" s="66"/>
    </row>
    <row r="10" spans="2:16" ht="30" customHeight="1" thickBot="1" x14ac:dyDescent="0.2">
      <c r="H10" s="181" t="s">
        <v>86</v>
      </c>
      <c r="I10" s="182"/>
      <c r="J10" s="183"/>
      <c r="K10" s="109">
        <f>SUM(K5:K9)</f>
        <v>1</v>
      </c>
      <c r="L10" s="66"/>
    </row>
  </sheetData>
  <mergeCells count="2">
    <mergeCell ref="H10:J10"/>
    <mergeCell ref="J2:K2"/>
  </mergeCells>
  <phoneticPr fontId="1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項目!$J$10:$J$12</xm:f>
          </x14:formula1>
          <xm:sqref>J5:J9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topLeftCell="F1" workbookViewId="0">
      <selection activeCell="Q20" sqref="Q20"/>
    </sheetView>
  </sheetViews>
  <sheetFormatPr defaultRowHeight="13.5" x14ac:dyDescent="0.15"/>
  <cols>
    <col min="19" max="19" width="8" style="36" customWidth="1"/>
  </cols>
  <sheetData>
    <row r="2" spans="1:19" x14ac:dyDescent="0.15">
      <c r="A2" t="s">
        <v>41</v>
      </c>
      <c r="B2" s="186" t="s">
        <v>14</v>
      </c>
      <c r="C2" s="186"/>
      <c r="D2" s="186"/>
      <c r="E2" s="186"/>
      <c r="F2" t="s">
        <v>2</v>
      </c>
      <c r="G2" s="186" t="s">
        <v>1</v>
      </c>
      <c r="H2" s="186"/>
      <c r="I2" s="186"/>
      <c r="N2" s="36" t="s">
        <v>79</v>
      </c>
      <c r="O2" s="36" t="s">
        <v>78</v>
      </c>
      <c r="P2" s="36" t="s">
        <v>76</v>
      </c>
      <c r="Q2" s="36" t="s">
        <v>1</v>
      </c>
      <c r="R2" s="36" t="s">
        <v>92</v>
      </c>
      <c r="S2" s="36" t="s">
        <v>97</v>
      </c>
    </row>
    <row r="3" spans="1:19" x14ac:dyDescent="0.15">
      <c r="B3" t="s">
        <v>3</v>
      </c>
      <c r="C3" t="s">
        <v>10</v>
      </c>
      <c r="D3" t="s">
        <v>0</v>
      </c>
      <c r="E3" t="s">
        <v>11</v>
      </c>
      <c r="F3" t="s">
        <v>12</v>
      </c>
      <c r="G3" t="s">
        <v>0</v>
      </c>
      <c r="H3" t="s">
        <v>11</v>
      </c>
      <c r="I3" t="s">
        <v>13</v>
      </c>
      <c r="J3" s="187" t="s">
        <v>8</v>
      </c>
      <c r="K3" s="188"/>
      <c r="L3" s="187" t="s">
        <v>9</v>
      </c>
      <c r="M3" s="188"/>
      <c r="N3" s="36">
        <v>6</v>
      </c>
      <c r="O3" s="36">
        <v>30</v>
      </c>
      <c r="P3" s="36">
        <v>2024</v>
      </c>
      <c r="Q3" s="36" t="s">
        <v>23</v>
      </c>
      <c r="R3" s="36" t="s">
        <v>93</v>
      </c>
      <c r="S3" s="36" t="s">
        <v>98</v>
      </c>
    </row>
    <row r="4" spans="1:19" x14ac:dyDescent="0.15">
      <c r="A4" t="s">
        <v>0</v>
      </c>
      <c r="B4">
        <v>300</v>
      </c>
      <c r="D4">
        <v>1700</v>
      </c>
      <c r="G4">
        <v>500</v>
      </c>
      <c r="J4" s="1" t="s">
        <v>4</v>
      </c>
      <c r="K4" s="1">
        <v>1000</v>
      </c>
      <c r="L4" s="1" t="s">
        <v>9</v>
      </c>
      <c r="M4" s="1">
        <v>1500</v>
      </c>
      <c r="N4" s="36">
        <v>10</v>
      </c>
      <c r="O4" s="36">
        <v>27</v>
      </c>
      <c r="P4" s="36">
        <v>2025</v>
      </c>
      <c r="Q4" s="36" t="s">
        <v>24</v>
      </c>
      <c r="R4" s="36" t="s">
        <v>95</v>
      </c>
      <c r="S4" s="36" t="s">
        <v>99</v>
      </c>
    </row>
    <row r="5" spans="1:19" x14ac:dyDescent="0.15">
      <c r="A5" t="s">
        <v>11</v>
      </c>
      <c r="B5">
        <v>300</v>
      </c>
      <c r="E5">
        <v>1700</v>
      </c>
      <c r="H5">
        <v>500</v>
      </c>
      <c r="J5" s="2" t="s">
        <v>5</v>
      </c>
      <c r="K5" s="2"/>
      <c r="L5" s="39" t="s">
        <v>32</v>
      </c>
      <c r="M5" s="2"/>
      <c r="N5" s="36">
        <v>12</v>
      </c>
      <c r="O5" s="36">
        <v>8</v>
      </c>
      <c r="P5" s="36">
        <v>2026</v>
      </c>
      <c r="Q5" s="36" t="s">
        <v>25</v>
      </c>
    </row>
    <row r="6" spans="1:19" x14ac:dyDescent="0.15">
      <c r="A6" t="s">
        <v>16</v>
      </c>
      <c r="B6">
        <v>300</v>
      </c>
      <c r="D6">
        <v>1700</v>
      </c>
      <c r="E6">
        <v>1700</v>
      </c>
      <c r="G6">
        <v>500</v>
      </c>
      <c r="H6">
        <v>500</v>
      </c>
      <c r="J6" s="2" t="s">
        <v>6</v>
      </c>
      <c r="K6" s="2"/>
      <c r="L6" s="39" t="s">
        <v>33</v>
      </c>
      <c r="M6" s="3"/>
      <c r="N6" s="36">
        <v>2</v>
      </c>
      <c r="O6" s="36">
        <v>2</v>
      </c>
      <c r="P6" s="36">
        <v>2027</v>
      </c>
      <c r="Q6" s="36" t="s">
        <v>26</v>
      </c>
    </row>
    <row r="7" spans="1:19" x14ac:dyDescent="0.15">
      <c r="J7" s="3"/>
      <c r="K7" s="3"/>
      <c r="L7" s="39" t="s">
        <v>34</v>
      </c>
      <c r="N7" s="36">
        <v>1</v>
      </c>
      <c r="O7" s="36">
        <v>1</v>
      </c>
      <c r="P7" s="36">
        <v>2028</v>
      </c>
      <c r="Q7" s="36" t="s">
        <v>27</v>
      </c>
    </row>
    <row r="8" spans="1:19" x14ac:dyDescent="0.15">
      <c r="L8" s="39" t="s">
        <v>35</v>
      </c>
      <c r="N8" s="36">
        <v>2</v>
      </c>
      <c r="O8" s="36">
        <v>2</v>
      </c>
      <c r="P8" s="36">
        <v>2029</v>
      </c>
      <c r="Q8" s="36" t="s">
        <v>28</v>
      </c>
    </row>
    <row r="9" spans="1:19" x14ac:dyDescent="0.15">
      <c r="L9" s="40" t="s">
        <v>36</v>
      </c>
      <c r="N9" s="36">
        <v>3</v>
      </c>
      <c r="O9" s="36">
        <v>3</v>
      </c>
      <c r="P9" s="36">
        <v>2030</v>
      </c>
      <c r="Q9" s="36" t="s">
        <v>29</v>
      </c>
    </row>
    <row r="10" spans="1:19" x14ac:dyDescent="0.15">
      <c r="J10" t="s">
        <v>82</v>
      </c>
      <c r="L10" s="40" t="s">
        <v>37</v>
      </c>
      <c r="N10" s="36">
        <v>4</v>
      </c>
      <c r="O10" s="36">
        <v>4</v>
      </c>
      <c r="P10" s="36">
        <v>2031</v>
      </c>
      <c r="Q10" s="36" t="s">
        <v>30</v>
      </c>
    </row>
    <row r="11" spans="1:19" x14ac:dyDescent="0.15">
      <c r="J11" t="s">
        <v>83</v>
      </c>
      <c r="L11" s="40" t="s">
        <v>38</v>
      </c>
      <c r="N11" s="36">
        <v>5</v>
      </c>
      <c r="O11" s="36">
        <v>5</v>
      </c>
      <c r="P11" s="36">
        <v>2032</v>
      </c>
      <c r="Q11" s="36"/>
    </row>
    <row r="12" spans="1:19" x14ac:dyDescent="0.15">
      <c r="L12" s="40" t="s">
        <v>39</v>
      </c>
      <c r="N12" s="36">
        <v>6</v>
      </c>
      <c r="O12" s="36">
        <v>6</v>
      </c>
      <c r="P12" s="36">
        <v>2033</v>
      </c>
    </row>
    <row r="13" spans="1:19" x14ac:dyDescent="0.15">
      <c r="L13" s="41" t="s">
        <v>40</v>
      </c>
      <c r="N13" s="36">
        <v>7</v>
      </c>
      <c r="O13" s="36">
        <v>7</v>
      </c>
      <c r="P13" s="36">
        <v>2034</v>
      </c>
    </row>
    <row r="14" spans="1:19" x14ac:dyDescent="0.15">
      <c r="N14" s="36">
        <v>8</v>
      </c>
      <c r="O14" s="36">
        <v>8</v>
      </c>
      <c r="P14" s="36">
        <v>2035</v>
      </c>
    </row>
    <row r="15" spans="1:19" x14ac:dyDescent="0.15">
      <c r="N15" s="36">
        <v>9</v>
      </c>
      <c r="O15" s="36">
        <v>9</v>
      </c>
      <c r="P15" s="36">
        <v>2036</v>
      </c>
    </row>
    <row r="16" spans="1:19" x14ac:dyDescent="0.15">
      <c r="N16" s="36">
        <v>10</v>
      </c>
      <c r="O16" s="36">
        <v>10</v>
      </c>
      <c r="P16" s="36">
        <v>2037</v>
      </c>
    </row>
    <row r="17" spans="14:16" x14ac:dyDescent="0.15">
      <c r="N17" s="36">
        <v>11</v>
      </c>
      <c r="O17" s="36">
        <v>11</v>
      </c>
      <c r="P17" s="36">
        <v>2038</v>
      </c>
    </row>
    <row r="18" spans="14:16" x14ac:dyDescent="0.15">
      <c r="N18" s="36">
        <v>12</v>
      </c>
      <c r="O18" s="36">
        <v>12</v>
      </c>
      <c r="P18" s="36"/>
    </row>
    <row r="19" spans="14:16" x14ac:dyDescent="0.15">
      <c r="N19" s="36"/>
      <c r="O19" s="36">
        <v>13</v>
      </c>
    </row>
    <row r="20" spans="14:16" x14ac:dyDescent="0.15">
      <c r="N20" s="36"/>
      <c r="O20" s="36">
        <v>14</v>
      </c>
    </row>
    <row r="21" spans="14:16" x14ac:dyDescent="0.15">
      <c r="N21" s="36"/>
      <c r="O21" s="36">
        <v>15</v>
      </c>
    </row>
    <row r="22" spans="14:16" x14ac:dyDescent="0.15">
      <c r="N22" s="36"/>
      <c r="O22" s="36">
        <v>16</v>
      </c>
    </row>
    <row r="23" spans="14:16" x14ac:dyDescent="0.15">
      <c r="N23" s="36"/>
      <c r="O23" s="36">
        <v>17</v>
      </c>
    </row>
    <row r="24" spans="14:16" x14ac:dyDescent="0.15">
      <c r="N24" s="36"/>
      <c r="O24" s="36">
        <v>18</v>
      </c>
    </row>
    <row r="25" spans="14:16" x14ac:dyDescent="0.15">
      <c r="N25" s="36"/>
      <c r="O25" s="36">
        <v>19</v>
      </c>
    </row>
    <row r="26" spans="14:16" x14ac:dyDescent="0.15">
      <c r="N26" s="36"/>
      <c r="O26" s="36">
        <v>20</v>
      </c>
    </row>
    <row r="27" spans="14:16" x14ac:dyDescent="0.15">
      <c r="N27" s="36"/>
      <c r="O27" s="36">
        <v>21</v>
      </c>
    </row>
    <row r="28" spans="14:16" x14ac:dyDescent="0.15">
      <c r="N28" s="36"/>
      <c r="O28" s="36">
        <v>22</v>
      </c>
    </row>
    <row r="29" spans="14:16" x14ac:dyDescent="0.15">
      <c r="N29" s="36"/>
      <c r="O29" s="36">
        <v>23</v>
      </c>
    </row>
    <row r="30" spans="14:16" x14ac:dyDescent="0.15">
      <c r="N30" s="36"/>
      <c r="O30" s="36">
        <v>24</v>
      </c>
    </row>
    <row r="31" spans="14:16" x14ac:dyDescent="0.15">
      <c r="N31" s="36"/>
      <c r="O31" s="36">
        <v>25</v>
      </c>
    </row>
    <row r="32" spans="14:16" x14ac:dyDescent="0.15">
      <c r="N32" s="36"/>
      <c r="O32" s="36">
        <v>26</v>
      </c>
    </row>
    <row r="33" spans="14:15" x14ac:dyDescent="0.15">
      <c r="N33" s="36"/>
      <c r="O33" s="36">
        <v>27</v>
      </c>
    </row>
    <row r="34" spans="14:15" x14ac:dyDescent="0.15">
      <c r="N34" s="36"/>
      <c r="O34" s="36">
        <v>28</v>
      </c>
    </row>
    <row r="35" spans="14:15" x14ac:dyDescent="0.15">
      <c r="N35" s="36"/>
      <c r="O35" s="36">
        <v>29</v>
      </c>
    </row>
    <row r="36" spans="14:15" x14ac:dyDescent="0.15">
      <c r="N36" s="36"/>
      <c r="O36" s="36">
        <v>30</v>
      </c>
    </row>
    <row r="37" spans="14:15" x14ac:dyDescent="0.15">
      <c r="N37" s="36"/>
      <c r="O37" s="36">
        <v>31</v>
      </c>
    </row>
    <row r="38" spans="14:15" x14ac:dyDescent="0.15">
      <c r="N38" s="36"/>
      <c r="O38" s="36"/>
    </row>
  </sheetData>
  <mergeCells count="4">
    <mergeCell ref="B2:E2"/>
    <mergeCell ref="G2:I2"/>
    <mergeCell ref="J3:K3"/>
    <mergeCell ref="L3:M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申込書</vt:lpstr>
      <vt:lpstr>経理表</vt:lpstr>
      <vt:lpstr>地区選出審判員</vt:lpstr>
      <vt:lpstr>項目</vt:lpstr>
      <vt:lpstr>申込書!Print_Area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武雄</dc:creator>
  <cp:lastModifiedBy>819060722296</cp:lastModifiedBy>
  <cp:lastPrinted>2024-09-21T02:19:18Z</cp:lastPrinted>
  <dcterms:created xsi:type="dcterms:W3CDTF">2024-06-17T01:14:14Z</dcterms:created>
  <dcterms:modified xsi:type="dcterms:W3CDTF">2024-11-22T03:26:07Z</dcterms:modified>
</cp:coreProperties>
</file>